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</sheets>
  <calcPr calcId="145621" refMode="R1C1"/>
</workbook>
</file>

<file path=xl/calcChain.xml><?xml version="1.0" encoding="utf-8"?>
<calcChain xmlns="http://schemas.openxmlformats.org/spreadsheetml/2006/main">
  <c r="D29" i="8" l="1"/>
  <c r="E29" i="8"/>
  <c r="F29" i="8"/>
  <c r="G29" i="8"/>
  <c r="H29" i="8"/>
  <c r="I29" i="8"/>
  <c r="J29" i="8"/>
  <c r="K29" i="8"/>
  <c r="L29" i="8"/>
  <c r="M29" i="8"/>
  <c r="N29" i="8"/>
  <c r="O29" i="8"/>
  <c r="P29" i="8"/>
  <c r="P10" i="3"/>
  <c r="E10" i="3"/>
  <c r="F10" i="3"/>
  <c r="G10" i="3"/>
  <c r="H10" i="3"/>
  <c r="I10" i="3"/>
  <c r="J10" i="3"/>
  <c r="K10" i="3"/>
  <c r="L10" i="3"/>
  <c r="M10" i="3"/>
  <c r="N10" i="3"/>
  <c r="O10" i="3"/>
  <c r="D10" i="3"/>
  <c r="E18" i="2" l="1"/>
  <c r="F18" i="2"/>
  <c r="G18" i="2"/>
  <c r="H18" i="2"/>
  <c r="I18" i="2"/>
  <c r="J18" i="2"/>
  <c r="K18" i="2"/>
  <c r="L18" i="2"/>
  <c r="M18" i="2"/>
  <c r="N18" i="2"/>
  <c r="O18" i="2"/>
  <c r="P18" i="2"/>
  <c r="E11" i="2"/>
  <c r="F11" i="2"/>
  <c r="G11" i="2"/>
  <c r="H11" i="2"/>
  <c r="I11" i="2"/>
  <c r="J11" i="2"/>
  <c r="K11" i="2"/>
  <c r="L11" i="2"/>
  <c r="M11" i="2"/>
  <c r="N11" i="2"/>
  <c r="O11" i="2"/>
  <c r="P11" i="2"/>
  <c r="D11" i="2"/>
  <c r="P17" i="7" l="1"/>
  <c r="M17" i="7"/>
  <c r="N17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P21" i="3" l="1"/>
  <c r="O21" i="3"/>
  <c r="N21" i="3"/>
  <c r="M21" i="3"/>
  <c r="L21" i="3"/>
  <c r="K21" i="3"/>
  <c r="J21" i="3"/>
  <c r="I21" i="3"/>
  <c r="H21" i="3"/>
  <c r="G21" i="3"/>
  <c r="F21" i="3"/>
  <c r="E21" i="3"/>
  <c r="J29" i="2"/>
  <c r="P31" i="2"/>
  <c r="P21" i="2"/>
  <c r="O21" i="2"/>
  <c r="N21" i="2"/>
  <c r="M21" i="2"/>
  <c r="L21" i="2"/>
  <c r="K21" i="2"/>
  <c r="J21" i="2"/>
  <c r="I21" i="2"/>
  <c r="H21" i="2"/>
  <c r="G21" i="2"/>
  <c r="P18" i="10" l="1"/>
  <c r="O18" i="10"/>
  <c r="N18" i="10"/>
  <c r="M18" i="10"/>
  <c r="L18" i="10"/>
  <c r="K18" i="10"/>
  <c r="J18" i="10"/>
  <c r="I18" i="10"/>
  <c r="H18" i="10"/>
  <c r="G18" i="10"/>
  <c r="F18" i="10"/>
  <c r="E18" i="10"/>
  <c r="D18" i="10"/>
  <c r="P11" i="10"/>
  <c r="P19" i="10" s="1"/>
  <c r="O11" i="10"/>
  <c r="N11" i="10"/>
  <c r="N19" i="10" s="1"/>
  <c r="M11" i="10"/>
  <c r="L11" i="10"/>
  <c r="L19" i="10" s="1"/>
  <c r="K11" i="10"/>
  <c r="J11" i="10"/>
  <c r="J19" i="10" s="1"/>
  <c r="I11" i="10"/>
  <c r="H11" i="10"/>
  <c r="H19" i="10" s="1"/>
  <c r="G11" i="10"/>
  <c r="F11" i="10"/>
  <c r="F19" i="10" s="1"/>
  <c r="E11" i="10"/>
  <c r="D11" i="10"/>
  <c r="D19" i="10" s="1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P10" i="9"/>
  <c r="O10" i="9"/>
  <c r="O32" i="9" s="1"/>
  <c r="N10" i="9"/>
  <c r="M10" i="9"/>
  <c r="M32" i="9" s="1"/>
  <c r="L10" i="9"/>
  <c r="K10" i="9"/>
  <c r="K32" i="9" s="1"/>
  <c r="J10" i="9"/>
  <c r="I10" i="9"/>
  <c r="I32" i="9" s="1"/>
  <c r="H10" i="9"/>
  <c r="G10" i="9"/>
  <c r="G32" i="9" s="1"/>
  <c r="F10" i="9"/>
  <c r="E10" i="9"/>
  <c r="E32" i="9" s="1"/>
  <c r="D10" i="9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P10" i="8"/>
  <c r="P30" i="8" s="1"/>
  <c r="O10" i="8"/>
  <c r="O30" i="8" s="1"/>
  <c r="N10" i="8"/>
  <c r="M10" i="8"/>
  <c r="M30" i="8" s="1"/>
  <c r="L10" i="8"/>
  <c r="L30" i="8" s="1"/>
  <c r="K10" i="8"/>
  <c r="K30" i="8" s="1"/>
  <c r="J10" i="8"/>
  <c r="I10" i="8"/>
  <c r="I30" i="8" s="1"/>
  <c r="H10" i="8"/>
  <c r="H30" i="8" s="1"/>
  <c r="G10" i="8"/>
  <c r="G30" i="8" s="1"/>
  <c r="F10" i="8"/>
  <c r="E10" i="8"/>
  <c r="E30" i="8" s="1"/>
  <c r="D10" i="8"/>
  <c r="D30" i="8" s="1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O17" i="7"/>
  <c r="L17" i="7"/>
  <c r="K17" i="7"/>
  <c r="J17" i="7"/>
  <c r="I17" i="7"/>
  <c r="H17" i="7"/>
  <c r="G17" i="7"/>
  <c r="F17" i="7"/>
  <c r="E17" i="7"/>
  <c r="D17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O31" i="2"/>
  <c r="N31" i="2"/>
  <c r="M31" i="2"/>
  <c r="L31" i="2"/>
  <c r="K31" i="2"/>
  <c r="J31" i="2"/>
  <c r="I31" i="2"/>
  <c r="H31" i="2"/>
  <c r="G31" i="2"/>
  <c r="F31" i="2"/>
  <c r="E31" i="2"/>
  <c r="D31" i="2"/>
  <c r="P29" i="2"/>
  <c r="O29" i="2"/>
  <c r="N29" i="2"/>
  <c r="M29" i="2"/>
  <c r="L29" i="2"/>
  <c r="K29" i="2"/>
  <c r="I29" i="2"/>
  <c r="H29" i="2"/>
  <c r="G29" i="2"/>
  <c r="F29" i="2"/>
  <c r="E29" i="2"/>
  <c r="D29" i="2"/>
  <c r="F21" i="2"/>
  <c r="E21" i="2"/>
  <c r="D21" i="2"/>
  <c r="D18" i="2"/>
  <c r="F32" i="2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P10" i="1"/>
  <c r="O10" i="1"/>
  <c r="O30" i="1" s="1"/>
  <c r="N10" i="1"/>
  <c r="N30" i="1" s="1"/>
  <c r="M10" i="1"/>
  <c r="L10" i="1"/>
  <c r="L30" i="1" s="1"/>
  <c r="K10" i="1"/>
  <c r="K30" i="1" s="1"/>
  <c r="J10" i="1"/>
  <c r="J30" i="1" s="1"/>
  <c r="I10" i="1"/>
  <c r="H10" i="1"/>
  <c r="H30" i="1" s="1"/>
  <c r="G10" i="1"/>
  <c r="G30" i="1" s="1"/>
  <c r="F10" i="1"/>
  <c r="F30" i="1" s="1"/>
  <c r="E10" i="1"/>
  <c r="D10" i="1"/>
  <c r="D30" i="1" s="1"/>
  <c r="P30" i="1" l="1"/>
  <c r="E30" i="1"/>
  <c r="I30" i="1"/>
  <c r="M30" i="1"/>
  <c r="O31" i="7"/>
  <c r="F30" i="8"/>
  <c r="J30" i="8"/>
  <c r="N30" i="8"/>
  <c r="D32" i="2"/>
  <c r="E19" i="10"/>
  <c r="G19" i="10"/>
  <c r="I19" i="10"/>
  <c r="K19" i="10"/>
  <c r="M19" i="10"/>
  <c r="O19" i="10"/>
  <c r="D32" i="9"/>
  <c r="F32" i="9"/>
  <c r="H32" i="9"/>
  <c r="J32" i="9"/>
  <c r="L32" i="9"/>
  <c r="N32" i="9"/>
  <c r="N31" i="7"/>
  <c r="P31" i="7"/>
  <c r="F32" i="6"/>
  <c r="H32" i="6"/>
  <c r="J32" i="6"/>
  <c r="L32" i="6"/>
  <c r="N32" i="6"/>
  <c r="P32" i="6"/>
  <c r="D33" i="4"/>
  <c r="N33" i="4"/>
  <c r="G33" i="4"/>
  <c r="I33" i="4"/>
  <c r="K33" i="4"/>
  <c r="M33" i="4"/>
  <c r="O33" i="4"/>
  <c r="P33" i="4"/>
  <c r="L33" i="4"/>
  <c r="J33" i="4"/>
  <c r="H33" i="4"/>
  <c r="F33" i="4"/>
  <c r="E33" i="4"/>
  <c r="P32" i="9"/>
  <c r="D31" i="7"/>
  <c r="E31" i="7"/>
  <c r="G31" i="7"/>
  <c r="I31" i="7"/>
  <c r="K31" i="7"/>
  <c r="M31" i="7"/>
  <c r="F31" i="7"/>
  <c r="H31" i="7"/>
  <c r="J31" i="7"/>
  <c r="L31" i="7"/>
  <c r="E32" i="6"/>
  <c r="G32" i="6"/>
  <c r="I32" i="6"/>
  <c r="K32" i="6"/>
  <c r="M32" i="6"/>
  <c r="O32" i="6"/>
  <c r="D32" i="6"/>
  <c r="D20" i="5"/>
  <c r="G20" i="5"/>
  <c r="F20" i="5"/>
  <c r="H20" i="5"/>
  <c r="J20" i="5"/>
  <c r="L20" i="5"/>
  <c r="N20" i="5"/>
  <c r="P20" i="5"/>
  <c r="E20" i="5"/>
  <c r="I20" i="5"/>
  <c r="K20" i="5"/>
  <c r="M20" i="5"/>
  <c r="O20" i="5"/>
  <c r="D31" i="3"/>
  <c r="H31" i="3"/>
  <c r="L31" i="3"/>
  <c r="N31" i="3"/>
  <c r="P31" i="3"/>
  <c r="E31" i="3"/>
  <c r="I31" i="3"/>
  <c r="O31" i="3"/>
  <c r="M31" i="3"/>
  <c r="K31" i="3"/>
  <c r="J31" i="3"/>
  <c r="G31" i="3"/>
  <c r="F31" i="3"/>
  <c r="E32" i="2"/>
  <c r="H32" i="2"/>
  <c r="J32" i="2"/>
  <c r="L32" i="2"/>
  <c r="N32" i="2"/>
  <c r="P32" i="2"/>
  <c r="G32" i="2"/>
  <c r="I32" i="2"/>
  <c r="K32" i="2"/>
  <c r="M32" i="2"/>
  <c r="O32" i="2"/>
</calcChain>
</file>

<file path=xl/sharedStrings.xml><?xml version="1.0" encoding="utf-8"?>
<sst xmlns="http://schemas.openxmlformats.org/spreadsheetml/2006/main" count="682" uniqueCount="211">
  <si>
    <t>день 10(7 лет)</t>
  </si>
  <si>
    <t>Завтрак</t>
  </si>
  <si>
    <t>№рецептур</t>
  </si>
  <si>
    <t>Наименование блюда</t>
  </si>
  <si>
    <t>Выход</t>
  </si>
  <si>
    <t>Пищевые вещества</t>
  </si>
  <si>
    <t>Энер. ценность</t>
  </si>
  <si>
    <t>С(мг)</t>
  </si>
  <si>
    <t>Ca</t>
  </si>
  <si>
    <t>Mg</t>
  </si>
  <si>
    <t>Fe</t>
  </si>
  <si>
    <t>В1</t>
  </si>
  <si>
    <t>А</t>
  </si>
  <si>
    <t>Е</t>
  </si>
  <si>
    <t>Р</t>
  </si>
  <si>
    <t xml:space="preserve">Белки </t>
  </si>
  <si>
    <t>Жиры</t>
  </si>
  <si>
    <t>Углеводы</t>
  </si>
  <si>
    <t>165/26</t>
  </si>
  <si>
    <t>105/8</t>
  </si>
  <si>
    <t>масло сливочное</t>
  </si>
  <si>
    <t>111/11</t>
  </si>
  <si>
    <t>батон</t>
  </si>
  <si>
    <t>100/6</t>
  </si>
  <si>
    <t>сыр</t>
  </si>
  <si>
    <t>112/12</t>
  </si>
  <si>
    <t>фрукт*</t>
  </si>
  <si>
    <t>501/79</t>
  </si>
  <si>
    <t>кофейный напиток с молоком</t>
  </si>
  <si>
    <t>Обед</t>
  </si>
  <si>
    <t>Итого</t>
  </si>
  <si>
    <t xml:space="preserve">149/22 169/27   </t>
  </si>
  <si>
    <t>суп картофельный с фрикадельками из мяса</t>
  </si>
  <si>
    <t>406/61</t>
  </si>
  <si>
    <t>плов из птицы</t>
  </si>
  <si>
    <t>48/1</t>
  </si>
  <si>
    <t>109/10</t>
  </si>
  <si>
    <t>518/93</t>
  </si>
  <si>
    <t>сок фруктовый</t>
  </si>
  <si>
    <t>ИТОГО</t>
  </si>
  <si>
    <t>день 9(7 лет)</t>
  </si>
  <si>
    <t>C(мг)</t>
  </si>
  <si>
    <t>590/89</t>
  </si>
  <si>
    <t>493/74</t>
  </si>
  <si>
    <t>чай с сахаром</t>
  </si>
  <si>
    <t>154/25</t>
  </si>
  <si>
    <t>суп крестьянский с крупой</t>
  </si>
  <si>
    <t>423/65</t>
  </si>
  <si>
    <t>капуста тушеная</t>
  </si>
  <si>
    <t>412/63</t>
  </si>
  <si>
    <t>котлеты из птицы</t>
  </si>
  <si>
    <t>69/3</t>
  </si>
  <si>
    <t>салат картофельный с зеленым горошком</t>
  </si>
  <si>
    <t>512/88</t>
  </si>
  <si>
    <t>Полдник</t>
  </si>
  <si>
    <t>96/5</t>
  </si>
  <si>
    <t>бутерброд с повидлом</t>
  </si>
  <si>
    <t>517/92</t>
  </si>
  <si>
    <t>йогурт</t>
  </si>
  <si>
    <t>Ужин</t>
  </si>
  <si>
    <t>339/49</t>
  </si>
  <si>
    <t>рыба запеченая под молочным соусом с гарниром</t>
  </si>
  <si>
    <t>106/9</t>
  </si>
  <si>
    <t>овощи натуральные*</t>
  </si>
  <si>
    <t>508/82</t>
  </si>
  <si>
    <t>590/97</t>
  </si>
  <si>
    <t>302/43</t>
  </si>
  <si>
    <t>омлет с зеленым горошком</t>
  </si>
  <si>
    <t>496/78</t>
  </si>
  <si>
    <t>какао с молоком</t>
  </si>
  <si>
    <t>щи из свежей капусты с картофелем со сметаной</t>
  </si>
  <si>
    <t>429/67</t>
  </si>
  <si>
    <t>картофельное пюре</t>
  </si>
  <si>
    <t>76/4</t>
  </si>
  <si>
    <t>винегрет овощной</t>
  </si>
  <si>
    <t>333/48</t>
  </si>
  <si>
    <t>пудинг творожный запеченый со сгущеным молоком</t>
  </si>
  <si>
    <t>котлета рыбная</t>
  </si>
  <si>
    <t>293/40</t>
  </si>
  <si>
    <t>507/80</t>
  </si>
  <si>
    <t>день 7(7 лет)</t>
  </si>
  <si>
    <t>262/35</t>
  </si>
  <si>
    <t>300/41</t>
  </si>
  <si>
    <t>яйцо вареное</t>
  </si>
  <si>
    <t>147/21</t>
  </si>
  <si>
    <t>суп картофельный с макароными изделиями с птицей</t>
  </si>
  <si>
    <t>115/13</t>
  </si>
  <si>
    <t>559/96</t>
  </si>
  <si>
    <t>426/66</t>
  </si>
  <si>
    <t>50/2</t>
  </si>
  <si>
    <t>345/51</t>
  </si>
  <si>
    <t>515/90</t>
  </si>
  <si>
    <t>день 6(7 лет)</t>
  </si>
  <si>
    <t>267/37</t>
  </si>
  <si>
    <t>каша пшенная молочная жидкая</t>
  </si>
  <si>
    <t>493/72</t>
  </si>
  <si>
    <t>150/23</t>
  </si>
  <si>
    <t>суп картофельный с рыбой</t>
  </si>
  <si>
    <t>175/29</t>
  </si>
  <si>
    <t>369/54</t>
  </si>
  <si>
    <t>жаркое по-домашнему</t>
  </si>
  <si>
    <t>309/44</t>
  </si>
  <si>
    <t>омлет с сыром</t>
  </si>
  <si>
    <t>414/64</t>
  </si>
  <si>
    <t>рис отварной</t>
  </si>
  <si>
    <t>день 5(7 лет)</t>
  </si>
  <si>
    <t>301/42</t>
  </si>
  <si>
    <t>омлет натуральный</t>
  </si>
  <si>
    <t>суп картофельный с макаронными изделиями</t>
  </si>
  <si>
    <t>208/31</t>
  </si>
  <si>
    <t>картофельный пудинг</t>
  </si>
  <si>
    <t>103/7</t>
  </si>
  <si>
    <t>рыба соленая</t>
  </si>
  <si>
    <t>день 4 (7 лет)</t>
  </si>
  <si>
    <t>260/34</t>
  </si>
  <si>
    <t>каша Дружба</t>
  </si>
  <si>
    <t>144/20</t>
  </si>
  <si>
    <t>суп картофельный с бобовыми</t>
  </si>
  <si>
    <t>291/39</t>
  </si>
  <si>
    <t>макароны отварные</t>
  </si>
  <si>
    <t>367/53</t>
  </si>
  <si>
    <t>гуляш из говядины</t>
  </si>
  <si>
    <t>343/50</t>
  </si>
  <si>
    <t>рыба,тушеная в томате с овощами</t>
  </si>
  <si>
    <t>Д/ужин</t>
  </si>
  <si>
    <t>день 3 (7 лет)</t>
  </si>
  <si>
    <t>128/17  479/72</t>
  </si>
  <si>
    <t>борщ с капустой и картофелем со сметаной</t>
  </si>
  <si>
    <t>453/71</t>
  </si>
  <si>
    <t>соус томатный</t>
  </si>
  <si>
    <t>320/47  481/73</t>
  </si>
  <si>
    <t>сырники из творога со сгущеным молоком</t>
  </si>
  <si>
    <t>100/30</t>
  </si>
  <si>
    <t>377/56</t>
  </si>
  <si>
    <t>картофельная запеканка с мясом</t>
  </si>
  <si>
    <t>день 2 (7 лет)</t>
  </si>
  <si>
    <t>268/38</t>
  </si>
  <si>
    <t>134/18 479/72</t>
  </si>
  <si>
    <t>рассольник ленинградский со сметаной</t>
  </si>
  <si>
    <t>407/62</t>
  </si>
  <si>
    <t>рагу из птицы*</t>
  </si>
  <si>
    <t>537/95</t>
  </si>
  <si>
    <t>оладьи с повидлом</t>
  </si>
  <si>
    <t>237/32</t>
  </si>
  <si>
    <t>каша гречневая рассыпчатая</t>
  </si>
  <si>
    <t>381/57</t>
  </si>
  <si>
    <t>котлеты из мяса</t>
  </si>
  <si>
    <t>Энер. Ценность</t>
  </si>
  <si>
    <t>Са</t>
  </si>
  <si>
    <r>
      <t>В</t>
    </r>
    <r>
      <rPr>
        <b/>
        <sz val="10"/>
        <color indexed="8"/>
        <rFont val="Calibri"/>
        <family val="2"/>
        <charset val="204"/>
      </rPr>
      <t>1</t>
    </r>
  </si>
  <si>
    <t>266/36</t>
  </si>
  <si>
    <t>153/24</t>
  </si>
  <si>
    <t>суп с рыбными консервами</t>
  </si>
  <si>
    <t>365/52</t>
  </si>
  <si>
    <t>говядина, тушенная с капустой</t>
  </si>
  <si>
    <t>313/45 481/73</t>
  </si>
  <si>
    <t>195/30</t>
  </si>
  <si>
    <t>рагу из овощей</t>
  </si>
  <si>
    <t>404/60</t>
  </si>
  <si>
    <t>птица отварная</t>
  </si>
  <si>
    <t>день 8(7 лет)</t>
  </si>
  <si>
    <t>142/19 479/72</t>
  </si>
  <si>
    <t>рыба запеченная</t>
  </si>
  <si>
    <t>319/46  481/73</t>
  </si>
  <si>
    <t>компот из сухофруктов*</t>
  </si>
  <si>
    <t>хлеб ржаной</t>
  </si>
  <si>
    <t>кондитерское  изделие*</t>
  </si>
  <si>
    <t>кисель*</t>
  </si>
  <si>
    <t>503/73</t>
  </si>
  <si>
    <t>компот из кураги*</t>
  </si>
  <si>
    <t>молоко витаминизированное*</t>
  </si>
  <si>
    <t>401/76</t>
  </si>
  <si>
    <t>запеканка из творога со сгущеным молоком</t>
  </si>
  <si>
    <t>салат картофельный с зеленым горошком*</t>
  </si>
  <si>
    <t>каша рисовая молочная жидкая</t>
  </si>
  <si>
    <t>ужин</t>
  </si>
  <si>
    <t>суп молочный с макаронными изделиями</t>
  </si>
  <si>
    <t>кондитерское изделие*</t>
  </si>
  <si>
    <t>молоко кипяченое*</t>
  </si>
  <si>
    <t>подник</t>
  </si>
  <si>
    <t>д/ужин</t>
  </si>
  <si>
    <t>компот из яблок*</t>
  </si>
  <si>
    <t>366/58</t>
  </si>
  <si>
    <t>бефстроганов</t>
  </si>
  <si>
    <t>д/Ужин</t>
  </si>
  <si>
    <t>салат из квашенной капусты*</t>
  </si>
  <si>
    <t>УТВЕРЖДАЮ</t>
  </si>
  <si>
    <t>ДИРЕКТОР ГКОУ ВАРНАВИНСКАЯ ШКОЛА</t>
  </si>
  <si>
    <t>______________Г.П.САЗОНОВА</t>
  </si>
  <si>
    <t>ПРИМЕРНОЕ ЕЖЕДНЕВНОЕ МЕНЮ  УЧАЩИХСЯ ГКОУ</t>
  </si>
  <si>
    <t>НА 2024 - 2025 ГОД</t>
  </si>
  <si>
    <t>7 - 12 ЛЕТ</t>
  </si>
  <si>
    <t>507/74</t>
  </si>
  <si>
    <t>508/88</t>
  </si>
  <si>
    <t>обед</t>
  </si>
  <si>
    <t>кукуруза отварная*</t>
  </si>
  <si>
    <t>372/55</t>
  </si>
  <si>
    <t xml:space="preserve">голубцы ленивые </t>
  </si>
  <si>
    <t>икра кабачковая*</t>
  </si>
  <si>
    <t>булочка Веснушка*</t>
  </si>
  <si>
    <t>салат из свеклы отварной*</t>
  </si>
  <si>
    <t>винегрет овощной*</t>
  </si>
  <si>
    <t>"ВАРНАВИНСКАЯ КОРРЕКЦИОННАЯ ШКОЛА-ИНТЕРНАТ"</t>
  </si>
  <si>
    <t>картофель отварной</t>
  </si>
  <si>
    <t>компот из изюма*</t>
  </si>
  <si>
    <t xml:space="preserve">макаронник с мясом </t>
  </si>
  <si>
    <t>каша из хлопьев  Геркулес жидкая</t>
  </si>
  <si>
    <t>день 1( 7 лет)</t>
  </si>
  <si>
    <t>каша манная молочная жидкая</t>
  </si>
  <si>
    <t>516/80</t>
  </si>
  <si>
    <t>кисломолочный продукт*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</si>
</sst>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"/>
      <color indexed="8"/>
      <name val="Calibri"/>
      <family val="2"/>
      <charset val="204"/>
    </font>
    <font>
      <b/>
      <sz val="6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textRotation="255"/>
    </xf>
    <xf numFmtId="0" fontId="2" fillId="3" borderId="1" xfId="0" applyFont="1" applyFill="1" applyBorder="1"/>
    <xf numFmtId="0" fontId="2" fillId="4" borderId="1" xfId="0" applyFont="1" applyFill="1" applyBorder="1"/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textRotation="255"/>
    </xf>
    <xf numFmtId="0" fontId="6" fillId="0" borderId="1" xfId="0" applyFont="1" applyBorder="1" applyAlignment="1">
      <alignment horizontal="center" textRotation="255"/>
    </xf>
    <xf numFmtId="0" fontId="3" fillId="0" borderId="1" xfId="0" applyFont="1" applyBorder="1" applyAlignment="1">
      <alignment vertical="top"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1" fillId="0" borderId="1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8" fillId="4" borderId="1" xfId="0" applyFont="1" applyFill="1" applyBorder="1"/>
    <xf numFmtId="0" fontId="13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textRotation="255"/>
    </xf>
    <xf numFmtId="0" fontId="3" fillId="6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center" textRotation="255"/>
    </xf>
    <xf numFmtId="0" fontId="2" fillId="0" borderId="3" xfId="0" applyFont="1" applyBorder="1" applyAlignment="1">
      <alignment horizontal="center" textRotation="255"/>
    </xf>
    <xf numFmtId="0" fontId="2" fillId="0" borderId="2" xfId="0" applyFont="1" applyBorder="1" applyAlignment="1">
      <alignment horizontal="center" textRotation="255"/>
    </xf>
    <xf numFmtId="0" fontId="2" fillId="0" borderId="4" xfId="0" applyFont="1" applyBorder="1" applyAlignment="1">
      <alignment horizontal="center" textRotation="255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textRotation="255"/>
    </xf>
    <xf numFmtId="0" fontId="15" fillId="0" borderId="3" xfId="0" applyFont="1" applyBorder="1" applyAlignment="1">
      <alignment horizontal="center" textRotation="255"/>
    </xf>
    <xf numFmtId="0" fontId="15" fillId="0" borderId="2" xfId="0" applyFont="1" applyBorder="1" applyAlignment="1">
      <alignment horizontal="center" textRotation="255"/>
    </xf>
    <xf numFmtId="0" fontId="15" fillId="0" borderId="4" xfId="0" applyFont="1" applyBorder="1" applyAlignment="1">
      <alignment horizontal="center" textRotation="255"/>
    </xf>
    <xf numFmtId="0" fontId="2" fillId="0" borderId="1" xfId="0" applyFont="1" applyBorder="1" applyAlignment="1">
      <alignment horizontal="center" vertical="center" textRotation="255"/>
    </xf>
    <xf numFmtId="0" fontId="14" fillId="0" borderId="3" xfId="0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center" textRotation="255"/>
    </xf>
    <xf numFmtId="0" fontId="2" fillId="0" borderId="1" xfId="0" applyFont="1" applyBorder="1" applyAlignment="1">
      <alignment horizontal="center" textRotation="255"/>
    </xf>
    <xf numFmtId="0" fontId="6" fillId="0" borderId="3" xfId="0" applyFont="1" applyBorder="1" applyAlignment="1">
      <alignment horizontal="center" textRotation="255"/>
    </xf>
    <xf numFmtId="0" fontId="6" fillId="0" borderId="2" xfId="0" applyFont="1" applyBorder="1" applyAlignment="1">
      <alignment horizontal="center" textRotation="255"/>
    </xf>
    <xf numFmtId="0" fontId="6" fillId="0" borderId="4" xfId="0" applyFont="1" applyBorder="1" applyAlignment="1">
      <alignment horizontal="center" textRotation="255"/>
    </xf>
    <xf numFmtId="0" fontId="6" fillId="0" borderId="1" xfId="0" applyFont="1" applyBorder="1" applyAlignment="1">
      <alignment horizontal="center" vertical="center" textRotation="255"/>
    </xf>
    <xf numFmtId="0" fontId="14" fillId="0" borderId="3" xfId="0" applyFont="1" applyBorder="1" applyAlignment="1">
      <alignment horizontal="center" textRotation="255"/>
    </xf>
    <xf numFmtId="0" fontId="14" fillId="0" borderId="2" xfId="0" applyFont="1" applyBorder="1" applyAlignment="1">
      <alignment horizontal="center" textRotation="255"/>
    </xf>
    <xf numFmtId="0" fontId="14" fillId="0" borderId="4" xfId="0" applyFont="1" applyBorder="1" applyAlignment="1">
      <alignment horizontal="center" textRotation="255"/>
    </xf>
    <xf numFmtId="0" fontId="15" fillId="0" borderId="3" xfId="0" applyFont="1" applyBorder="1" applyAlignment="1">
      <alignment horizontal="center" vertical="center" textRotation="255"/>
    </xf>
    <xf numFmtId="0" fontId="15" fillId="0" borderId="2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 textRotation="255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5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vertical="top" wrapText="1"/>
    </xf>
    <xf numFmtId="0" fontId="2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view="pageLayout" topLeftCell="A11" zoomScaleNormal="100" workbookViewId="0">
      <selection sqref="A1:P30"/>
    </sheetView>
  </sheetViews>
  <sheetFormatPr defaultRowHeight="15" x14ac:dyDescent="0.25"/>
  <cols>
    <col min="1" max="1" width="5.140625" customWidth="1"/>
    <col min="2" max="2" width="8" customWidth="1"/>
    <col min="3" max="3" width="44.5703125" customWidth="1"/>
    <col min="4" max="4" width="8" customWidth="1"/>
    <col min="5" max="5" width="7.42578125" customWidth="1"/>
    <col min="6" max="6" width="6.85546875" customWidth="1"/>
    <col min="8" max="8" width="8.85546875" customWidth="1"/>
    <col min="9" max="9" width="6.85546875" customWidth="1"/>
    <col min="10" max="10" width="5.28515625" customWidth="1"/>
    <col min="11" max="11" width="6.28515625" customWidth="1"/>
    <col min="12" max="13" width="5.5703125" customWidth="1"/>
    <col min="14" max="14" width="5.85546875" customWidth="1"/>
    <col min="15" max="15" width="7.5703125" customWidth="1"/>
    <col min="16" max="16" width="6.7109375" customWidth="1"/>
  </cols>
  <sheetData>
    <row r="1" spans="1:16" ht="24" customHeight="1" x14ac:dyDescent="0.25">
      <c r="A1" s="49" t="s">
        <v>207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</row>
    <row r="2" spans="1:16" x14ac:dyDescent="0.25">
      <c r="A2" s="59" t="s">
        <v>1</v>
      </c>
      <c r="B2" s="62" t="s">
        <v>2</v>
      </c>
      <c r="C2" s="63" t="s">
        <v>3</v>
      </c>
      <c r="D2" s="63" t="s">
        <v>4</v>
      </c>
      <c r="E2" s="63" t="s">
        <v>5</v>
      </c>
      <c r="F2" s="63"/>
      <c r="G2" s="63"/>
      <c r="H2" s="63" t="s">
        <v>147</v>
      </c>
      <c r="I2" s="53" t="s">
        <v>7</v>
      </c>
      <c r="J2" s="53" t="s">
        <v>148</v>
      </c>
      <c r="K2" s="53" t="s">
        <v>9</v>
      </c>
      <c r="L2" s="53" t="s">
        <v>10</v>
      </c>
      <c r="M2" s="53" t="s">
        <v>149</v>
      </c>
      <c r="N2" s="53" t="s">
        <v>12</v>
      </c>
      <c r="O2" s="53" t="s">
        <v>13</v>
      </c>
      <c r="P2" s="53" t="s">
        <v>14</v>
      </c>
    </row>
    <row r="3" spans="1:16" x14ac:dyDescent="0.25">
      <c r="A3" s="60"/>
      <c r="B3" s="62"/>
      <c r="C3" s="63"/>
      <c r="D3" s="63"/>
      <c r="E3" s="1" t="s">
        <v>15</v>
      </c>
      <c r="F3" s="1" t="s">
        <v>16</v>
      </c>
      <c r="G3" s="1" t="s">
        <v>17</v>
      </c>
      <c r="H3" s="63"/>
      <c r="I3" s="54"/>
      <c r="J3" s="54"/>
      <c r="K3" s="54"/>
      <c r="L3" s="54"/>
      <c r="M3" s="54"/>
      <c r="N3" s="54"/>
      <c r="O3" s="54"/>
      <c r="P3" s="54"/>
    </row>
    <row r="4" spans="1:16" x14ac:dyDescent="0.25">
      <c r="A4" s="60"/>
      <c r="B4" s="2" t="s">
        <v>150</v>
      </c>
      <c r="C4" s="11" t="s">
        <v>206</v>
      </c>
      <c r="D4" s="2">
        <v>150</v>
      </c>
      <c r="E4" s="2">
        <v>5.37</v>
      </c>
      <c r="F4" s="2">
        <v>7.05</v>
      </c>
      <c r="G4" s="2">
        <v>21.6</v>
      </c>
      <c r="H4" s="2">
        <v>171.3</v>
      </c>
      <c r="I4" s="16">
        <v>1.1499999999999999</v>
      </c>
      <c r="J4" s="16">
        <v>117.6</v>
      </c>
      <c r="K4" s="16">
        <v>41.7</v>
      </c>
      <c r="L4" s="16">
        <v>0.93</v>
      </c>
      <c r="M4" s="16">
        <v>0.13</v>
      </c>
      <c r="N4" s="16">
        <v>0.04</v>
      </c>
      <c r="O4" s="16">
        <v>0.4</v>
      </c>
      <c r="P4" s="16">
        <v>154.5</v>
      </c>
    </row>
    <row r="5" spans="1:16" x14ac:dyDescent="0.25">
      <c r="A5" s="60"/>
      <c r="B5" s="2" t="s">
        <v>19</v>
      </c>
      <c r="C5" s="11" t="s">
        <v>20</v>
      </c>
      <c r="D5" s="2">
        <v>10</v>
      </c>
      <c r="E5" s="2">
        <v>0.05</v>
      </c>
      <c r="F5" s="2">
        <v>8.25</v>
      </c>
      <c r="G5" s="2">
        <v>0.8</v>
      </c>
      <c r="H5" s="2">
        <v>74.8</v>
      </c>
      <c r="I5" s="2">
        <v>0</v>
      </c>
      <c r="J5" s="2">
        <v>1.2</v>
      </c>
      <c r="K5" s="2">
        <v>0</v>
      </c>
      <c r="L5" s="2">
        <v>0.02</v>
      </c>
      <c r="M5" s="2">
        <v>0</v>
      </c>
      <c r="N5" s="2">
        <v>0.6</v>
      </c>
      <c r="O5" s="2">
        <v>0.1</v>
      </c>
      <c r="P5" s="2">
        <v>1.9</v>
      </c>
    </row>
    <row r="6" spans="1:16" x14ac:dyDescent="0.25">
      <c r="A6" s="60"/>
      <c r="B6" s="2" t="s">
        <v>21</v>
      </c>
      <c r="C6" s="11" t="s">
        <v>22</v>
      </c>
      <c r="D6" s="2">
        <v>100</v>
      </c>
      <c r="E6" s="2">
        <v>7.5</v>
      </c>
      <c r="F6" s="2">
        <v>2.9</v>
      </c>
      <c r="G6" s="2">
        <v>51.4</v>
      </c>
      <c r="H6" s="2">
        <v>262</v>
      </c>
      <c r="I6" s="2">
        <v>0</v>
      </c>
      <c r="J6" s="2">
        <v>19</v>
      </c>
      <c r="K6" s="2">
        <v>13</v>
      </c>
      <c r="L6" s="2">
        <v>1.2</v>
      </c>
      <c r="M6" s="2">
        <v>0.12</v>
      </c>
      <c r="N6" s="2">
        <v>0</v>
      </c>
      <c r="O6" s="2">
        <v>1.7</v>
      </c>
      <c r="P6" s="2">
        <v>65</v>
      </c>
    </row>
    <row r="7" spans="1:16" ht="15.75" x14ac:dyDescent="0.25">
      <c r="A7" s="60"/>
      <c r="B7" s="17" t="s">
        <v>23</v>
      </c>
      <c r="C7" s="88" t="s">
        <v>24</v>
      </c>
      <c r="D7" s="17">
        <v>40</v>
      </c>
      <c r="E7" s="17">
        <v>10.199999999999999</v>
      </c>
      <c r="F7" s="17">
        <v>10.4</v>
      </c>
      <c r="G7" s="17">
        <v>0</v>
      </c>
      <c r="H7" s="17">
        <v>137.19999999999999</v>
      </c>
      <c r="I7" s="17">
        <v>0.27</v>
      </c>
      <c r="J7" s="17">
        <v>360</v>
      </c>
      <c r="K7" s="17">
        <v>20</v>
      </c>
      <c r="L7" s="17">
        <v>0.36</v>
      </c>
      <c r="M7" s="17">
        <v>0.01</v>
      </c>
      <c r="N7" s="17">
        <v>0.09</v>
      </c>
      <c r="O7" s="17">
        <v>0.2</v>
      </c>
      <c r="P7" s="17">
        <v>236</v>
      </c>
    </row>
    <row r="8" spans="1:16" x14ac:dyDescent="0.25">
      <c r="A8" s="60"/>
      <c r="B8" s="2" t="s">
        <v>25</v>
      </c>
      <c r="C8" s="11" t="s">
        <v>26</v>
      </c>
      <c r="D8" s="2">
        <v>100</v>
      </c>
      <c r="E8" s="2">
        <v>0.3</v>
      </c>
      <c r="F8" s="2"/>
      <c r="G8" s="2">
        <v>7.2</v>
      </c>
      <c r="H8" s="2">
        <v>32</v>
      </c>
      <c r="I8" s="2">
        <v>10</v>
      </c>
      <c r="J8" s="2">
        <v>16</v>
      </c>
      <c r="K8" s="2">
        <v>16.3</v>
      </c>
      <c r="L8" s="2">
        <v>2.2000000000000002</v>
      </c>
      <c r="M8" s="2">
        <v>0.03</v>
      </c>
      <c r="N8" s="2">
        <v>0</v>
      </c>
      <c r="O8" s="2">
        <v>0.2</v>
      </c>
      <c r="P8" s="2">
        <v>11</v>
      </c>
    </row>
    <row r="9" spans="1:16" x14ac:dyDescent="0.25">
      <c r="A9" s="60"/>
      <c r="B9" s="6" t="s">
        <v>43</v>
      </c>
      <c r="C9" s="11" t="s">
        <v>44</v>
      </c>
      <c r="D9" s="2">
        <v>200</v>
      </c>
      <c r="E9" s="2"/>
      <c r="F9" s="2"/>
      <c r="G9" s="2">
        <v>11.28</v>
      </c>
      <c r="H9" s="2">
        <v>45.12</v>
      </c>
      <c r="I9" s="2">
        <v>0</v>
      </c>
      <c r="J9" s="2">
        <v>12</v>
      </c>
      <c r="K9" s="2">
        <v>6</v>
      </c>
      <c r="L9" s="2">
        <v>8</v>
      </c>
      <c r="M9" s="2">
        <v>0</v>
      </c>
      <c r="N9" s="2">
        <v>0</v>
      </c>
      <c r="O9" s="2">
        <v>0</v>
      </c>
      <c r="P9" s="2">
        <v>3</v>
      </c>
    </row>
    <row r="10" spans="1:16" x14ac:dyDescent="0.25">
      <c r="A10" s="61"/>
      <c r="B10" s="4" t="s">
        <v>30</v>
      </c>
      <c r="C10" s="12"/>
      <c r="D10" s="13">
        <f>SUM(D4+D5+D6+D7+D8+D9)</f>
        <v>600</v>
      </c>
      <c r="E10" s="13">
        <f t="shared" ref="E10:P10" si="0">SUM(E4+E5+E6+E7+E8+E9)</f>
        <v>23.419999999999998</v>
      </c>
      <c r="F10" s="13">
        <f t="shared" si="0"/>
        <v>28.6</v>
      </c>
      <c r="G10" s="13">
        <f t="shared" si="0"/>
        <v>92.28</v>
      </c>
      <c r="H10" s="13">
        <f t="shared" si="0"/>
        <v>722.42</v>
      </c>
      <c r="I10" s="13">
        <f t="shared" si="0"/>
        <v>11.42</v>
      </c>
      <c r="J10" s="13">
        <f t="shared" si="0"/>
        <v>525.79999999999995</v>
      </c>
      <c r="K10" s="13">
        <f t="shared" si="0"/>
        <v>97</v>
      </c>
      <c r="L10" s="13">
        <f t="shared" si="0"/>
        <v>12.71</v>
      </c>
      <c r="M10" s="13">
        <f t="shared" si="0"/>
        <v>0.29000000000000004</v>
      </c>
      <c r="N10" s="13">
        <f t="shared" si="0"/>
        <v>0.73</v>
      </c>
      <c r="O10" s="13">
        <f t="shared" si="0"/>
        <v>2.6000000000000005</v>
      </c>
      <c r="P10" s="13">
        <f t="shared" si="0"/>
        <v>471.4</v>
      </c>
    </row>
    <row r="11" spans="1:16" x14ac:dyDescent="0.25">
      <c r="A11" s="56" t="s">
        <v>194</v>
      </c>
      <c r="B11" s="2" t="s">
        <v>151</v>
      </c>
      <c r="C11" s="11" t="s">
        <v>152</v>
      </c>
      <c r="D11" s="2">
        <v>200</v>
      </c>
      <c r="E11" s="2">
        <v>7.38</v>
      </c>
      <c r="F11" s="2">
        <v>5.78</v>
      </c>
      <c r="G11" s="2">
        <v>12.84</v>
      </c>
      <c r="H11" s="2">
        <v>133</v>
      </c>
      <c r="I11" s="2">
        <v>6.32</v>
      </c>
      <c r="J11" s="2">
        <v>51</v>
      </c>
      <c r="K11" s="2">
        <v>38.6</v>
      </c>
      <c r="L11" s="2">
        <v>1</v>
      </c>
      <c r="M11" s="2">
        <v>0.08</v>
      </c>
      <c r="N11" s="2">
        <v>0.02</v>
      </c>
      <c r="O11" s="2">
        <v>0.6</v>
      </c>
      <c r="P11" s="2">
        <v>132.6</v>
      </c>
    </row>
    <row r="12" spans="1:16" ht="15.75" customHeight="1" x14ac:dyDescent="0.25">
      <c r="A12" s="56"/>
      <c r="B12" s="45" t="s">
        <v>153</v>
      </c>
      <c r="C12" s="46" t="s">
        <v>154</v>
      </c>
      <c r="D12" s="42">
        <v>150</v>
      </c>
      <c r="E12" s="2">
        <v>14.5</v>
      </c>
      <c r="F12" s="2">
        <v>35</v>
      </c>
      <c r="G12" s="2">
        <v>8.6999999999999993</v>
      </c>
      <c r="H12" s="2">
        <v>408.5</v>
      </c>
      <c r="I12" s="2">
        <v>20.100000000000001</v>
      </c>
      <c r="J12" s="2">
        <v>57</v>
      </c>
      <c r="K12" s="2">
        <v>35</v>
      </c>
      <c r="L12" s="2">
        <v>2.12</v>
      </c>
      <c r="M12" s="2">
        <v>0.05</v>
      </c>
      <c r="N12" s="2">
        <v>0.35</v>
      </c>
      <c r="O12" s="2">
        <v>1.05</v>
      </c>
      <c r="P12" s="2">
        <v>151.5</v>
      </c>
    </row>
    <row r="13" spans="1:16" ht="15" customHeight="1" x14ac:dyDescent="0.25">
      <c r="A13" s="56"/>
      <c r="B13" s="2" t="s">
        <v>51</v>
      </c>
      <c r="C13" s="11" t="s">
        <v>173</v>
      </c>
      <c r="D13" s="2">
        <v>100</v>
      </c>
      <c r="E13" s="2">
        <v>2.8</v>
      </c>
      <c r="F13" s="2">
        <v>7.1</v>
      </c>
      <c r="G13" s="2">
        <v>9.1</v>
      </c>
      <c r="H13" s="2">
        <v>111</v>
      </c>
      <c r="I13" s="2">
        <v>11.7</v>
      </c>
      <c r="J13" s="2">
        <v>19</v>
      </c>
      <c r="K13" s="2">
        <v>23</v>
      </c>
      <c r="L13" s="2">
        <v>0.9</v>
      </c>
      <c r="M13" s="2">
        <v>0.08</v>
      </c>
      <c r="N13" s="2">
        <v>0.02</v>
      </c>
      <c r="O13" s="2">
        <v>3</v>
      </c>
      <c r="P13" s="2">
        <v>64</v>
      </c>
    </row>
    <row r="14" spans="1:16" x14ac:dyDescent="0.25">
      <c r="A14" s="56"/>
      <c r="B14" s="2" t="s">
        <v>36</v>
      </c>
      <c r="C14" s="11" t="s">
        <v>165</v>
      </c>
      <c r="D14" s="2">
        <v>50</v>
      </c>
      <c r="E14" s="2">
        <v>3.3</v>
      </c>
      <c r="F14" s="2">
        <v>0.6</v>
      </c>
      <c r="G14" s="2">
        <v>17</v>
      </c>
      <c r="H14" s="2">
        <v>90.5</v>
      </c>
      <c r="I14" s="2">
        <v>0</v>
      </c>
      <c r="J14" s="2">
        <v>17.5</v>
      </c>
      <c r="K14" s="2">
        <v>23.5</v>
      </c>
      <c r="L14" s="2">
        <v>1.95</v>
      </c>
      <c r="M14" s="2">
        <v>0.9</v>
      </c>
      <c r="N14" s="2">
        <v>0</v>
      </c>
      <c r="O14" s="2">
        <v>0.7</v>
      </c>
      <c r="P14" s="2">
        <v>79</v>
      </c>
    </row>
    <row r="15" spans="1:16" x14ac:dyDescent="0.25">
      <c r="A15" s="56"/>
      <c r="B15" s="2" t="s">
        <v>21</v>
      </c>
      <c r="C15" s="11" t="s">
        <v>22</v>
      </c>
      <c r="D15" s="2">
        <v>50</v>
      </c>
      <c r="E15" s="2">
        <v>3.75</v>
      </c>
      <c r="F15" s="2">
        <v>1.45</v>
      </c>
      <c r="G15" s="2">
        <v>25.7</v>
      </c>
      <c r="H15" s="2">
        <v>131</v>
      </c>
      <c r="I15" s="2">
        <v>0</v>
      </c>
      <c r="J15" s="2">
        <v>9.5</v>
      </c>
      <c r="K15" s="2">
        <v>6.5</v>
      </c>
      <c r="L15" s="2">
        <v>0.6</v>
      </c>
      <c r="M15" s="2">
        <v>0.09</v>
      </c>
      <c r="N15" s="2">
        <v>0</v>
      </c>
      <c r="O15" s="2">
        <v>1.36</v>
      </c>
      <c r="P15" s="2">
        <v>52</v>
      </c>
    </row>
    <row r="16" spans="1:16" x14ac:dyDescent="0.25">
      <c r="A16" s="56"/>
      <c r="B16" s="2" t="s">
        <v>64</v>
      </c>
      <c r="C16" s="11" t="s">
        <v>164</v>
      </c>
      <c r="D16" s="2">
        <v>200</v>
      </c>
      <c r="E16" s="2">
        <v>0.56000000000000005</v>
      </c>
      <c r="F16" s="2">
        <v>0</v>
      </c>
      <c r="G16" s="2">
        <v>27</v>
      </c>
      <c r="H16" s="2">
        <v>110</v>
      </c>
      <c r="I16" s="2">
        <v>0.5</v>
      </c>
      <c r="J16" s="2">
        <v>28</v>
      </c>
      <c r="K16" s="2">
        <v>7</v>
      </c>
      <c r="L16" s="2">
        <v>1.5</v>
      </c>
      <c r="M16" s="2">
        <v>0.01</v>
      </c>
      <c r="N16" s="2">
        <v>0</v>
      </c>
      <c r="O16" s="2">
        <v>0</v>
      </c>
      <c r="P16" s="2">
        <v>19</v>
      </c>
    </row>
    <row r="17" spans="1:16" x14ac:dyDescent="0.25">
      <c r="A17" s="57"/>
      <c r="B17" s="4" t="s">
        <v>30</v>
      </c>
      <c r="C17" s="12"/>
      <c r="D17" s="13">
        <f>D11+D12+D13+D14+D15+D16</f>
        <v>750</v>
      </c>
      <c r="E17" s="13">
        <f t="shared" ref="E17:P17" si="1">E11+E12+E13+E14+E15+E16</f>
        <v>32.29</v>
      </c>
      <c r="F17" s="13">
        <f t="shared" si="1"/>
        <v>49.930000000000007</v>
      </c>
      <c r="G17" s="13">
        <f t="shared" si="1"/>
        <v>100.34</v>
      </c>
      <c r="H17" s="13">
        <f t="shared" si="1"/>
        <v>984</v>
      </c>
      <c r="I17" s="13">
        <f t="shared" si="1"/>
        <v>38.620000000000005</v>
      </c>
      <c r="J17" s="13">
        <f t="shared" si="1"/>
        <v>182</v>
      </c>
      <c r="K17" s="13">
        <f t="shared" si="1"/>
        <v>133.6</v>
      </c>
      <c r="L17" s="13">
        <f t="shared" si="1"/>
        <v>8.07</v>
      </c>
      <c r="M17" s="13">
        <f t="shared" si="1"/>
        <v>1.2100000000000002</v>
      </c>
      <c r="N17" s="13">
        <f t="shared" si="1"/>
        <v>0.39</v>
      </c>
      <c r="O17" s="13">
        <f t="shared" si="1"/>
        <v>6.7100000000000009</v>
      </c>
      <c r="P17" s="13">
        <f t="shared" si="1"/>
        <v>498.1</v>
      </c>
    </row>
    <row r="18" spans="1:16" ht="30" x14ac:dyDescent="0.25">
      <c r="A18" s="58" t="s">
        <v>54</v>
      </c>
      <c r="B18" s="2" t="s">
        <v>155</v>
      </c>
      <c r="C18" s="11" t="s">
        <v>172</v>
      </c>
      <c r="D18" s="2">
        <v>150</v>
      </c>
      <c r="E18" s="2">
        <v>23.4</v>
      </c>
      <c r="F18" s="2">
        <v>24.6</v>
      </c>
      <c r="G18" s="2">
        <v>23.3</v>
      </c>
      <c r="H18" s="2">
        <v>414.4</v>
      </c>
      <c r="I18" s="2">
        <v>0.57999999999999996</v>
      </c>
      <c r="J18" s="2">
        <v>289.60000000000002</v>
      </c>
      <c r="K18" s="2">
        <v>37.1</v>
      </c>
      <c r="L18" s="2">
        <v>0.97</v>
      </c>
      <c r="M18" s="2">
        <v>7.0000000000000007E-2</v>
      </c>
      <c r="N18" s="2">
        <v>0.2</v>
      </c>
      <c r="O18" s="2">
        <v>0.7</v>
      </c>
      <c r="P18" s="2">
        <v>347</v>
      </c>
    </row>
    <row r="19" spans="1:16" x14ac:dyDescent="0.25">
      <c r="A19" s="58"/>
      <c r="B19" s="2" t="s">
        <v>68</v>
      </c>
      <c r="C19" s="11" t="s">
        <v>69</v>
      </c>
      <c r="D19" s="2">
        <v>200</v>
      </c>
      <c r="E19" s="2">
        <v>4.8499999999999996</v>
      </c>
      <c r="F19" s="2">
        <v>5.04</v>
      </c>
      <c r="G19" s="2">
        <v>32.729999999999997</v>
      </c>
      <c r="H19" s="2">
        <v>195.71</v>
      </c>
      <c r="I19" s="2">
        <v>1.69</v>
      </c>
      <c r="J19" s="2">
        <v>163.19999999999999</v>
      </c>
      <c r="K19" s="2">
        <v>39.5</v>
      </c>
      <c r="L19" s="2">
        <v>1.31</v>
      </c>
      <c r="M19" s="2">
        <v>0.04</v>
      </c>
      <c r="N19" s="2">
        <v>0.02</v>
      </c>
      <c r="O19" s="2">
        <v>0</v>
      </c>
      <c r="P19" s="2">
        <v>110</v>
      </c>
    </row>
    <row r="20" spans="1:16" x14ac:dyDescent="0.25">
      <c r="A20" s="58"/>
      <c r="B20" s="4" t="s">
        <v>30</v>
      </c>
      <c r="C20" s="12"/>
      <c r="D20" s="13">
        <f t="shared" ref="D20:P20" si="2">SUM(D18+D19)</f>
        <v>350</v>
      </c>
      <c r="E20" s="13">
        <f t="shared" si="2"/>
        <v>28.25</v>
      </c>
      <c r="F20" s="13">
        <f t="shared" si="2"/>
        <v>29.64</v>
      </c>
      <c r="G20" s="13">
        <f t="shared" si="2"/>
        <v>56.03</v>
      </c>
      <c r="H20" s="13">
        <f t="shared" si="2"/>
        <v>610.11</v>
      </c>
      <c r="I20" s="13">
        <f t="shared" si="2"/>
        <v>2.27</v>
      </c>
      <c r="J20" s="13">
        <f t="shared" si="2"/>
        <v>452.8</v>
      </c>
      <c r="K20" s="13">
        <f t="shared" si="2"/>
        <v>76.599999999999994</v>
      </c>
      <c r="L20" s="13">
        <f t="shared" si="2"/>
        <v>2.2800000000000002</v>
      </c>
      <c r="M20" s="13">
        <f t="shared" si="2"/>
        <v>0.11000000000000001</v>
      </c>
      <c r="N20" s="13">
        <f t="shared" si="2"/>
        <v>0.22</v>
      </c>
      <c r="O20" s="13">
        <f t="shared" si="2"/>
        <v>0.7</v>
      </c>
      <c r="P20" s="13">
        <f t="shared" si="2"/>
        <v>457</v>
      </c>
    </row>
    <row r="21" spans="1:16" x14ac:dyDescent="0.25">
      <c r="A21" s="55" t="s">
        <v>59</v>
      </c>
      <c r="B21" s="2" t="s">
        <v>156</v>
      </c>
      <c r="C21" s="11" t="s">
        <v>157</v>
      </c>
      <c r="D21" s="2">
        <v>150</v>
      </c>
      <c r="E21" s="2">
        <v>3</v>
      </c>
      <c r="F21" s="2">
        <v>8</v>
      </c>
      <c r="G21" s="2">
        <v>12.75</v>
      </c>
      <c r="H21" s="2">
        <v>135</v>
      </c>
      <c r="I21" s="16">
        <v>11.47</v>
      </c>
      <c r="J21" s="16">
        <v>51</v>
      </c>
      <c r="K21" s="16">
        <v>29.25</v>
      </c>
      <c r="L21" s="16">
        <v>1.05</v>
      </c>
      <c r="M21" s="16">
        <v>0.09</v>
      </c>
      <c r="N21" s="16">
        <v>0.02</v>
      </c>
      <c r="O21" s="16">
        <v>2.9</v>
      </c>
      <c r="P21" s="16">
        <v>78.75</v>
      </c>
    </row>
    <row r="22" spans="1:16" ht="15" customHeight="1" x14ac:dyDescent="0.25">
      <c r="A22" s="56"/>
      <c r="B22" s="2" t="s">
        <v>158</v>
      </c>
      <c r="C22" s="11" t="s">
        <v>159</v>
      </c>
      <c r="D22" s="2">
        <v>70</v>
      </c>
      <c r="E22" s="2">
        <v>16.5</v>
      </c>
      <c r="F22" s="2">
        <v>11.4</v>
      </c>
      <c r="G22" s="2">
        <v>0.4</v>
      </c>
      <c r="H22" s="2">
        <v>170</v>
      </c>
      <c r="I22" s="2">
        <v>3.3</v>
      </c>
      <c r="J22" s="2">
        <v>25</v>
      </c>
      <c r="K22" s="2">
        <v>16</v>
      </c>
      <c r="L22" s="2">
        <v>1.1000000000000001</v>
      </c>
      <c r="M22" s="2">
        <v>0.04</v>
      </c>
      <c r="N22" s="2">
        <v>0.02</v>
      </c>
      <c r="O22" s="2">
        <v>0.4</v>
      </c>
      <c r="P22" s="2">
        <v>111</v>
      </c>
    </row>
    <row r="23" spans="1:16" x14ac:dyDescent="0.25">
      <c r="A23" s="56"/>
      <c r="B23" s="2" t="s">
        <v>36</v>
      </c>
      <c r="C23" s="11" t="s">
        <v>165</v>
      </c>
      <c r="D23" s="2">
        <v>50</v>
      </c>
      <c r="E23" s="2">
        <v>3.3</v>
      </c>
      <c r="F23" s="2">
        <v>0.6</v>
      </c>
      <c r="G23" s="2">
        <v>17</v>
      </c>
      <c r="H23" s="2">
        <v>90.5</v>
      </c>
      <c r="I23" s="2">
        <v>0</v>
      </c>
      <c r="J23" s="2">
        <v>17.5</v>
      </c>
      <c r="K23" s="2">
        <v>23.5</v>
      </c>
      <c r="L23" s="2">
        <v>1.95</v>
      </c>
      <c r="M23" s="2">
        <v>0.9</v>
      </c>
      <c r="N23" s="2">
        <v>0</v>
      </c>
      <c r="O23" s="2">
        <v>0.7</v>
      </c>
      <c r="P23" s="2">
        <v>79</v>
      </c>
    </row>
    <row r="24" spans="1:16" x14ac:dyDescent="0.25">
      <c r="A24" s="56"/>
      <c r="B24" s="2" t="s">
        <v>21</v>
      </c>
      <c r="C24" s="11" t="s">
        <v>22</v>
      </c>
      <c r="D24" s="2">
        <v>50</v>
      </c>
      <c r="E24" s="2">
        <v>3.75</v>
      </c>
      <c r="F24" s="2">
        <v>1.45</v>
      </c>
      <c r="G24" s="2">
        <v>25.7</v>
      </c>
      <c r="H24" s="2">
        <v>131</v>
      </c>
      <c r="I24" s="2">
        <v>0</v>
      </c>
      <c r="J24" s="2">
        <v>9.5</v>
      </c>
      <c r="K24" s="2">
        <v>6.5</v>
      </c>
      <c r="L24" s="2">
        <v>0.6</v>
      </c>
      <c r="M24" s="2">
        <v>0.06</v>
      </c>
      <c r="N24" s="2">
        <v>0</v>
      </c>
      <c r="O24" s="2">
        <v>0.85</v>
      </c>
      <c r="P24" s="2">
        <v>32.5</v>
      </c>
    </row>
    <row r="25" spans="1:16" ht="18" customHeight="1" x14ac:dyDescent="0.25">
      <c r="A25" s="56"/>
      <c r="B25" s="2" t="s">
        <v>37</v>
      </c>
      <c r="C25" s="11" t="s">
        <v>38</v>
      </c>
      <c r="D25" s="2">
        <v>200</v>
      </c>
      <c r="E25" s="2">
        <v>1</v>
      </c>
      <c r="F25" s="2">
        <v>0.2</v>
      </c>
      <c r="G25" s="2">
        <v>0.2</v>
      </c>
      <c r="H25" s="2">
        <v>92</v>
      </c>
      <c r="I25" s="2">
        <v>4</v>
      </c>
      <c r="J25" s="2">
        <v>14</v>
      </c>
      <c r="K25" s="2">
        <v>0</v>
      </c>
      <c r="L25" s="2">
        <v>2.8</v>
      </c>
      <c r="M25" s="2">
        <v>0.01</v>
      </c>
      <c r="N25" s="2">
        <v>0</v>
      </c>
      <c r="O25" s="2">
        <v>0</v>
      </c>
      <c r="P25" s="2">
        <v>0</v>
      </c>
    </row>
    <row r="26" spans="1:16" x14ac:dyDescent="0.25">
      <c r="A26" s="56"/>
      <c r="B26" s="4" t="s">
        <v>30</v>
      </c>
      <c r="C26" s="12"/>
      <c r="D26" s="14">
        <f t="shared" ref="D26:P26" si="3">D21+D22+D23+D24+D25</f>
        <v>520</v>
      </c>
      <c r="E26" s="14">
        <f t="shared" si="3"/>
        <v>27.55</v>
      </c>
      <c r="F26" s="14">
        <f t="shared" si="3"/>
        <v>21.65</v>
      </c>
      <c r="G26" s="14">
        <f t="shared" si="3"/>
        <v>56.05</v>
      </c>
      <c r="H26" s="14">
        <f t="shared" si="3"/>
        <v>618.5</v>
      </c>
      <c r="I26" s="14">
        <f t="shared" si="3"/>
        <v>18.77</v>
      </c>
      <c r="J26" s="14">
        <f t="shared" si="3"/>
        <v>117</v>
      </c>
      <c r="K26" s="14">
        <f t="shared" si="3"/>
        <v>75.25</v>
      </c>
      <c r="L26" s="14">
        <f t="shared" si="3"/>
        <v>7.5</v>
      </c>
      <c r="M26" s="14">
        <f t="shared" si="3"/>
        <v>1.1000000000000001</v>
      </c>
      <c r="N26" s="14">
        <f t="shared" si="3"/>
        <v>0.04</v>
      </c>
      <c r="O26" s="14">
        <f t="shared" si="3"/>
        <v>4.8499999999999996</v>
      </c>
      <c r="P26" s="14">
        <f t="shared" si="3"/>
        <v>301.25</v>
      </c>
    </row>
    <row r="27" spans="1:16" ht="15" customHeight="1" x14ac:dyDescent="0.25">
      <c r="A27" s="52" t="s">
        <v>124</v>
      </c>
      <c r="B27" s="2" t="s">
        <v>65</v>
      </c>
      <c r="C27" s="11" t="s">
        <v>166</v>
      </c>
      <c r="D27" s="2">
        <v>20</v>
      </c>
      <c r="E27" s="2">
        <v>1.5</v>
      </c>
      <c r="F27" s="2">
        <v>1.96</v>
      </c>
      <c r="G27" s="2">
        <v>14.9</v>
      </c>
      <c r="H27" s="2">
        <v>83.4</v>
      </c>
      <c r="I27" s="2">
        <v>0</v>
      </c>
      <c r="J27" s="2">
        <v>5.8</v>
      </c>
      <c r="K27" s="2">
        <v>4</v>
      </c>
      <c r="L27" s="2">
        <v>0.4</v>
      </c>
      <c r="M27" s="2">
        <v>0.02</v>
      </c>
      <c r="N27" s="2">
        <v>0.01</v>
      </c>
      <c r="O27" s="2">
        <v>0.7</v>
      </c>
      <c r="P27" s="2">
        <v>18</v>
      </c>
    </row>
    <row r="28" spans="1:16" ht="15" customHeight="1" x14ac:dyDescent="0.25">
      <c r="A28" s="52"/>
      <c r="B28" s="17" t="s">
        <v>209</v>
      </c>
      <c r="C28" s="21" t="s">
        <v>210</v>
      </c>
      <c r="D28" s="17">
        <v>180</v>
      </c>
      <c r="E28" s="17">
        <v>5.22</v>
      </c>
      <c r="F28" s="17">
        <v>4.5</v>
      </c>
      <c r="G28" s="17">
        <v>7.2</v>
      </c>
      <c r="H28" s="17">
        <v>90</v>
      </c>
      <c r="I28" s="17">
        <v>1.26</v>
      </c>
      <c r="J28" s="17">
        <v>216</v>
      </c>
      <c r="K28" s="17">
        <v>25.2</v>
      </c>
      <c r="L28" s="17">
        <v>0.18</v>
      </c>
      <c r="M28" s="17">
        <v>7.0000000000000007E-2</v>
      </c>
      <c r="N28" s="17">
        <v>0.04</v>
      </c>
      <c r="O28" s="17">
        <v>0</v>
      </c>
      <c r="P28" s="17">
        <v>162</v>
      </c>
    </row>
    <row r="29" spans="1:16" x14ac:dyDescent="0.25">
      <c r="A29" s="52"/>
      <c r="B29" s="4" t="s">
        <v>30</v>
      </c>
      <c r="C29" s="4"/>
      <c r="D29" s="13">
        <f t="shared" ref="D29:P29" si="4">SUM(D27+D28)</f>
        <v>200</v>
      </c>
      <c r="E29" s="13">
        <f t="shared" si="4"/>
        <v>6.72</v>
      </c>
      <c r="F29" s="13">
        <f t="shared" si="4"/>
        <v>6.46</v>
      </c>
      <c r="G29" s="13">
        <f t="shared" si="4"/>
        <v>22.1</v>
      </c>
      <c r="H29" s="13">
        <f t="shared" si="4"/>
        <v>173.4</v>
      </c>
      <c r="I29" s="13">
        <f t="shared" si="4"/>
        <v>1.26</v>
      </c>
      <c r="J29" s="13">
        <f t="shared" si="4"/>
        <v>221.8</v>
      </c>
      <c r="K29" s="13">
        <f t="shared" si="4"/>
        <v>29.2</v>
      </c>
      <c r="L29" s="13">
        <f t="shared" si="4"/>
        <v>0.58000000000000007</v>
      </c>
      <c r="M29" s="13">
        <f t="shared" si="4"/>
        <v>9.0000000000000011E-2</v>
      </c>
      <c r="N29" s="13">
        <f t="shared" si="4"/>
        <v>0.05</v>
      </c>
      <c r="O29" s="13">
        <f t="shared" si="4"/>
        <v>0.7</v>
      </c>
      <c r="P29" s="13">
        <f t="shared" si="4"/>
        <v>180</v>
      </c>
    </row>
    <row r="30" spans="1:16" ht="27" customHeight="1" x14ac:dyDescent="0.25">
      <c r="A30" s="52"/>
      <c r="B30" s="5" t="s">
        <v>39</v>
      </c>
      <c r="C30" s="5"/>
      <c r="D30" s="32">
        <f>D10+D17+D20+D26+D29</f>
        <v>2420</v>
      </c>
      <c r="E30" s="32">
        <f>E10+E17+E20+E26+E29</f>
        <v>118.22999999999999</v>
      </c>
      <c r="F30" s="32">
        <f>F10+F17+F20+F26+F29</f>
        <v>136.28</v>
      </c>
      <c r="G30" s="32">
        <f>G10+G17+G20+G26+G29</f>
        <v>326.8</v>
      </c>
      <c r="H30" s="32">
        <f>H10+H17+H20+H26+H29</f>
        <v>3108.4300000000003</v>
      </c>
      <c r="I30" s="32">
        <f>I10+I17+I20+I26+I29</f>
        <v>72.340000000000018</v>
      </c>
      <c r="J30" s="32">
        <f>J10+J17+J20+J26+J29</f>
        <v>1499.3999999999999</v>
      </c>
      <c r="K30" s="32">
        <f>K10+K17+K20+K26+K29</f>
        <v>411.65</v>
      </c>
      <c r="L30" s="32">
        <f>L10+L17+L20+L26+L29</f>
        <v>31.14</v>
      </c>
      <c r="M30" s="32">
        <f>M10+M17+M20+M26+M29</f>
        <v>2.8000000000000003</v>
      </c>
      <c r="N30" s="32">
        <f>N10+N17+N20+N26+N29</f>
        <v>1.4300000000000002</v>
      </c>
      <c r="O30" s="32">
        <f>O10+O17+O20+O26+O29</f>
        <v>15.56</v>
      </c>
      <c r="P30" s="32">
        <f>P10+P17+P20+P26+P29</f>
        <v>1907.75</v>
      </c>
    </row>
  </sheetData>
  <mergeCells count="19">
    <mergeCell ref="D2:D3"/>
    <mergeCell ref="E2:G2"/>
    <mergeCell ref="H2:H3"/>
    <mergeCell ref="A11:A17"/>
    <mergeCell ref="A1:P1"/>
    <mergeCell ref="A27:A30"/>
    <mergeCell ref="O2:O3"/>
    <mergeCell ref="P2:P3"/>
    <mergeCell ref="A21:A26"/>
    <mergeCell ref="M2:M3"/>
    <mergeCell ref="N2:N3"/>
    <mergeCell ref="I2:I3"/>
    <mergeCell ref="J2:J3"/>
    <mergeCell ref="K2:K3"/>
    <mergeCell ref="L2:L3"/>
    <mergeCell ref="A18:A20"/>
    <mergeCell ref="A2:A10"/>
    <mergeCell ref="B2:B3"/>
    <mergeCell ref="C2:C3"/>
  </mergeCells>
  <pageMargins left="0.20833333333333334" right="0.1875" top="0.20833333333333334" bottom="0.25" header="0.3" footer="0.3"/>
  <pageSetup paperSize="9" scale="9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9"/>
  <sheetViews>
    <sheetView view="pageLayout" zoomScaleNormal="100" workbookViewId="0">
      <selection activeCell="A12" sqref="A2:P19"/>
    </sheetView>
  </sheetViews>
  <sheetFormatPr defaultRowHeight="15" x14ac:dyDescent="0.25"/>
  <cols>
    <col min="1" max="1" width="5" customWidth="1"/>
    <col min="3" max="3" width="31.42578125" customWidth="1"/>
    <col min="4" max="4" width="8" customWidth="1"/>
    <col min="5" max="6" width="7.85546875" customWidth="1"/>
    <col min="7" max="7" width="8" customWidth="1"/>
    <col min="9" max="10" width="7.140625" customWidth="1"/>
    <col min="11" max="12" width="7.5703125" customWidth="1"/>
    <col min="13" max="13" width="7.42578125" customWidth="1"/>
    <col min="14" max="14" width="6.28515625" customWidth="1"/>
    <col min="15" max="15" width="7" customWidth="1"/>
    <col min="16" max="16" width="7.42578125" customWidth="1"/>
  </cols>
  <sheetData>
    <row r="2" spans="1:16" ht="24" customHeight="1" x14ac:dyDescent="0.25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6" x14ac:dyDescent="0.25">
      <c r="A3" s="73" t="s">
        <v>1</v>
      </c>
      <c r="B3" s="62" t="s">
        <v>2</v>
      </c>
      <c r="C3" s="53" t="s">
        <v>3</v>
      </c>
      <c r="D3" s="63" t="s">
        <v>4</v>
      </c>
      <c r="E3" s="63" t="s">
        <v>5</v>
      </c>
      <c r="F3" s="63"/>
      <c r="G3" s="63"/>
      <c r="H3" s="85" t="s">
        <v>6</v>
      </c>
      <c r="I3" s="63" t="s">
        <v>7</v>
      </c>
      <c r="J3" s="63" t="s">
        <v>8</v>
      </c>
      <c r="K3" s="63" t="s">
        <v>9</v>
      </c>
      <c r="L3" s="63" t="s">
        <v>10</v>
      </c>
      <c r="M3" s="63" t="s">
        <v>11</v>
      </c>
      <c r="N3" s="63" t="s">
        <v>12</v>
      </c>
      <c r="O3" s="63" t="s">
        <v>13</v>
      </c>
      <c r="P3" s="63" t="s">
        <v>14</v>
      </c>
    </row>
    <row r="4" spans="1:16" x14ac:dyDescent="0.25">
      <c r="A4" s="73"/>
      <c r="B4" s="62"/>
      <c r="C4" s="54"/>
      <c r="D4" s="63"/>
      <c r="E4" s="43" t="s">
        <v>15</v>
      </c>
      <c r="F4" s="43" t="s">
        <v>16</v>
      </c>
      <c r="G4" s="43" t="s">
        <v>17</v>
      </c>
      <c r="H4" s="85"/>
      <c r="I4" s="63"/>
      <c r="J4" s="63"/>
      <c r="K4" s="63"/>
      <c r="L4" s="63"/>
      <c r="M4" s="63"/>
      <c r="N4" s="63"/>
      <c r="O4" s="63"/>
      <c r="P4" s="63"/>
    </row>
    <row r="5" spans="1:16" ht="17.100000000000001" customHeight="1" x14ac:dyDescent="0.25">
      <c r="A5" s="73"/>
      <c r="B5" s="17" t="s">
        <v>18</v>
      </c>
      <c r="C5" s="21" t="s">
        <v>174</v>
      </c>
      <c r="D5" s="89">
        <v>150</v>
      </c>
      <c r="E5" s="89">
        <v>5.7</v>
      </c>
      <c r="F5" s="89">
        <v>5.26</v>
      </c>
      <c r="G5" s="89">
        <v>18.98</v>
      </c>
      <c r="H5" s="89">
        <v>146</v>
      </c>
      <c r="I5" s="89">
        <v>0.9</v>
      </c>
      <c r="J5" s="89">
        <v>164.4</v>
      </c>
      <c r="K5" s="89">
        <v>21</v>
      </c>
      <c r="L5" s="89">
        <v>0.36</v>
      </c>
      <c r="M5" s="89">
        <v>7.0000000000000007E-2</v>
      </c>
      <c r="N5" s="89">
        <v>0.04</v>
      </c>
      <c r="O5" s="89">
        <v>0.3</v>
      </c>
      <c r="P5" s="89">
        <v>136.80000000000001</v>
      </c>
    </row>
    <row r="6" spans="1:16" ht="17.100000000000001" customHeight="1" x14ac:dyDescent="0.25">
      <c r="A6" s="73"/>
      <c r="B6" s="17" t="s">
        <v>19</v>
      </c>
      <c r="C6" s="21" t="s">
        <v>20</v>
      </c>
      <c r="D6" s="17">
        <v>10</v>
      </c>
      <c r="E6" s="17">
        <v>0.05</v>
      </c>
      <c r="F6" s="17">
        <v>8.25</v>
      </c>
      <c r="G6" s="17">
        <v>0.8</v>
      </c>
      <c r="H6" s="17">
        <v>74.8</v>
      </c>
      <c r="I6" s="17">
        <v>0</v>
      </c>
      <c r="J6" s="17">
        <v>1.2</v>
      </c>
      <c r="K6" s="17">
        <v>0</v>
      </c>
      <c r="L6" s="17">
        <v>0.02</v>
      </c>
      <c r="M6" s="17">
        <v>0</v>
      </c>
      <c r="N6" s="17">
        <v>0.6</v>
      </c>
      <c r="O6" s="17">
        <v>0.1</v>
      </c>
      <c r="P6" s="17">
        <v>1.9</v>
      </c>
    </row>
    <row r="7" spans="1:16" ht="17.100000000000001" customHeight="1" x14ac:dyDescent="0.25">
      <c r="A7" s="73"/>
      <c r="B7" s="17" t="s">
        <v>21</v>
      </c>
      <c r="C7" s="21" t="s">
        <v>22</v>
      </c>
      <c r="D7" s="17">
        <v>100</v>
      </c>
      <c r="E7" s="17">
        <v>7.5</v>
      </c>
      <c r="F7" s="17">
        <v>2.9</v>
      </c>
      <c r="G7" s="17">
        <v>51.4</v>
      </c>
      <c r="H7" s="17">
        <v>262</v>
      </c>
      <c r="I7" s="17">
        <v>0</v>
      </c>
      <c r="J7" s="17">
        <v>19</v>
      </c>
      <c r="K7" s="17">
        <v>13</v>
      </c>
      <c r="L7" s="17">
        <v>1.2</v>
      </c>
      <c r="M7" s="17">
        <v>0.12</v>
      </c>
      <c r="N7" s="17">
        <v>0</v>
      </c>
      <c r="O7" s="17">
        <v>1.7</v>
      </c>
      <c r="P7" s="17">
        <v>65</v>
      </c>
    </row>
    <row r="8" spans="1:16" ht="17.100000000000001" customHeight="1" x14ac:dyDescent="0.25">
      <c r="A8" s="73"/>
      <c r="B8" s="17" t="s">
        <v>23</v>
      </c>
      <c r="C8" s="88" t="s">
        <v>24</v>
      </c>
      <c r="D8" s="17">
        <v>40</v>
      </c>
      <c r="E8" s="17">
        <v>10.199999999999999</v>
      </c>
      <c r="F8" s="17">
        <v>10.4</v>
      </c>
      <c r="G8" s="17">
        <v>0</v>
      </c>
      <c r="H8" s="17">
        <v>137.19999999999999</v>
      </c>
      <c r="I8" s="17">
        <v>0.27</v>
      </c>
      <c r="J8" s="17">
        <v>360</v>
      </c>
      <c r="K8" s="17">
        <v>20</v>
      </c>
      <c r="L8" s="17">
        <v>0.36</v>
      </c>
      <c r="M8" s="17">
        <v>0.01</v>
      </c>
      <c r="N8" s="17">
        <v>0.09</v>
      </c>
      <c r="O8" s="17">
        <v>0.2</v>
      </c>
      <c r="P8" s="17">
        <v>236</v>
      </c>
    </row>
    <row r="9" spans="1:16" ht="17.100000000000001" customHeight="1" x14ac:dyDescent="0.25">
      <c r="A9" s="73"/>
      <c r="B9" s="17" t="s">
        <v>25</v>
      </c>
      <c r="C9" s="21" t="s">
        <v>26</v>
      </c>
      <c r="D9" s="17">
        <v>100</v>
      </c>
      <c r="E9" s="17">
        <v>0.3</v>
      </c>
      <c r="F9" s="17"/>
      <c r="G9" s="17">
        <v>7.2</v>
      </c>
      <c r="H9" s="17">
        <v>32</v>
      </c>
      <c r="I9" s="17">
        <v>10</v>
      </c>
      <c r="J9" s="17">
        <v>16</v>
      </c>
      <c r="K9" s="17">
        <v>16.3</v>
      </c>
      <c r="L9" s="17">
        <v>2.2000000000000002</v>
      </c>
      <c r="M9" s="17">
        <v>0.03</v>
      </c>
      <c r="N9" s="17">
        <v>0</v>
      </c>
      <c r="O9" s="17">
        <v>0.2</v>
      </c>
      <c r="P9" s="17">
        <v>11</v>
      </c>
    </row>
    <row r="10" spans="1:16" ht="17.100000000000001" customHeight="1" x14ac:dyDescent="0.25">
      <c r="A10" s="73"/>
      <c r="B10" s="17" t="s">
        <v>27</v>
      </c>
      <c r="C10" s="21" t="s">
        <v>28</v>
      </c>
      <c r="D10" s="17">
        <v>200</v>
      </c>
      <c r="E10" s="17">
        <v>3.2</v>
      </c>
      <c r="F10" s="17">
        <v>2.7</v>
      </c>
      <c r="G10" s="17">
        <v>15.9</v>
      </c>
      <c r="H10" s="17">
        <v>79</v>
      </c>
      <c r="I10" s="90">
        <v>1.3</v>
      </c>
      <c r="J10" s="90">
        <v>126</v>
      </c>
      <c r="K10" s="90">
        <v>14</v>
      </c>
      <c r="L10" s="90">
        <v>0.1</v>
      </c>
      <c r="M10" s="90">
        <v>0.04</v>
      </c>
      <c r="N10" s="90">
        <v>0.02</v>
      </c>
      <c r="O10" s="90">
        <v>0</v>
      </c>
      <c r="P10" s="90">
        <v>90</v>
      </c>
    </row>
    <row r="11" spans="1:16" ht="17.100000000000001" customHeight="1" x14ac:dyDescent="0.25">
      <c r="A11" s="73"/>
      <c r="B11" s="18" t="s">
        <v>30</v>
      </c>
      <c r="C11" s="27"/>
      <c r="D11" s="91">
        <f t="shared" ref="D11:P11" si="0">SUM(D5+D6+D7+D8+D9+D10)</f>
        <v>600</v>
      </c>
      <c r="E11" s="91">
        <f t="shared" si="0"/>
        <v>26.95</v>
      </c>
      <c r="F11" s="91">
        <f t="shared" si="0"/>
        <v>29.51</v>
      </c>
      <c r="G11" s="91">
        <f t="shared" si="0"/>
        <v>94.280000000000015</v>
      </c>
      <c r="H11" s="91">
        <f t="shared" si="0"/>
        <v>731</v>
      </c>
      <c r="I11" s="91">
        <f t="shared" si="0"/>
        <v>12.47</v>
      </c>
      <c r="J11" s="91">
        <f t="shared" si="0"/>
        <v>686.6</v>
      </c>
      <c r="K11" s="91">
        <f t="shared" si="0"/>
        <v>84.3</v>
      </c>
      <c r="L11" s="91">
        <f t="shared" si="0"/>
        <v>4.24</v>
      </c>
      <c r="M11" s="91">
        <f t="shared" si="0"/>
        <v>0.27</v>
      </c>
      <c r="N11" s="91">
        <f t="shared" si="0"/>
        <v>0.75</v>
      </c>
      <c r="O11" s="91">
        <f t="shared" si="0"/>
        <v>2.5000000000000004</v>
      </c>
      <c r="P11" s="91">
        <f t="shared" si="0"/>
        <v>540.70000000000005</v>
      </c>
    </row>
    <row r="12" spans="1:16" ht="17.100000000000001" customHeight="1" x14ac:dyDescent="0.25">
      <c r="A12" s="55" t="s">
        <v>29</v>
      </c>
      <c r="B12" s="17" t="s">
        <v>35</v>
      </c>
      <c r="C12" s="21" t="s">
        <v>185</v>
      </c>
      <c r="D12" s="17">
        <v>60</v>
      </c>
      <c r="E12" s="17">
        <v>0.96</v>
      </c>
      <c r="F12" s="17">
        <v>6.06</v>
      </c>
      <c r="G12" s="17">
        <v>1.8</v>
      </c>
      <c r="H12" s="17">
        <v>65.400000000000006</v>
      </c>
      <c r="I12" s="17">
        <v>11.34</v>
      </c>
      <c r="J12" s="17">
        <v>25.8</v>
      </c>
      <c r="K12" s="17">
        <v>9</v>
      </c>
      <c r="L12" s="17">
        <v>0.36</v>
      </c>
      <c r="M12" s="17">
        <v>0.01</v>
      </c>
      <c r="N12" s="17">
        <v>0</v>
      </c>
      <c r="O12" s="17">
        <v>2.7</v>
      </c>
      <c r="P12" s="17">
        <v>19.2</v>
      </c>
    </row>
    <row r="13" spans="1:16" ht="17.100000000000001" customHeight="1" x14ac:dyDescent="0.25">
      <c r="A13" s="56"/>
      <c r="B13" s="17" t="s">
        <v>31</v>
      </c>
      <c r="C13" s="21" t="s">
        <v>32</v>
      </c>
      <c r="D13" s="17">
        <v>225</v>
      </c>
      <c r="E13" s="17">
        <v>7.52</v>
      </c>
      <c r="F13" s="17">
        <v>6.1</v>
      </c>
      <c r="G13" s="17">
        <v>12.04</v>
      </c>
      <c r="H13" s="17">
        <v>133.30000000000001</v>
      </c>
      <c r="I13" s="17">
        <v>8.1199999999999992</v>
      </c>
      <c r="J13" s="17">
        <v>24.3</v>
      </c>
      <c r="K13" s="17">
        <v>29.68</v>
      </c>
      <c r="L13" s="17">
        <v>1.54</v>
      </c>
      <c r="M13" s="17">
        <v>0.13</v>
      </c>
      <c r="N13" s="17">
        <v>0.01</v>
      </c>
      <c r="O13" s="17">
        <v>1.1399999999999999</v>
      </c>
      <c r="P13" s="17">
        <v>97.46</v>
      </c>
    </row>
    <row r="14" spans="1:16" ht="17.100000000000001" customHeight="1" x14ac:dyDescent="0.25">
      <c r="A14" s="56"/>
      <c r="B14" s="17" t="s">
        <v>33</v>
      </c>
      <c r="C14" s="21" t="s">
        <v>34</v>
      </c>
      <c r="D14" s="17">
        <v>150</v>
      </c>
      <c r="E14" s="17">
        <v>11.2</v>
      </c>
      <c r="F14" s="17">
        <v>11.13</v>
      </c>
      <c r="G14" s="17">
        <v>26.53</v>
      </c>
      <c r="H14" s="17">
        <v>251.3</v>
      </c>
      <c r="I14" s="17">
        <v>0.91</v>
      </c>
      <c r="J14" s="17">
        <v>23.1</v>
      </c>
      <c r="K14" s="17">
        <v>21.7</v>
      </c>
      <c r="L14" s="17">
        <v>0.91</v>
      </c>
      <c r="M14" s="17">
        <v>0.02</v>
      </c>
      <c r="N14" s="17">
        <v>0.01</v>
      </c>
      <c r="O14" s="17">
        <v>3.78</v>
      </c>
      <c r="P14" s="17">
        <v>93.1</v>
      </c>
    </row>
    <row r="15" spans="1:16" ht="17.100000000000001" customHeight="1" x14ac:dyDescent="0.25">
      <c r="A15" s="56"/>
      <c r="B15" s="17" t="s">
        <v>36</v>
      </c>
      <c r="C15" s="21" t="s">
        <v>165</v>
      </c>
      <c r="D15" s="17">
        <v>50</v>
      </c>
      <c r="E15" s="17">
        <v>3.3</v>
      </c>
      <c r="F15" s="17">
        <v>0.6</v>
      </c>
      <c r="G15" s="17">
        <v>17</v>
      </c>
      <c r="H15" s="17">
        <v>90.5</v>
      </c>
      <c r="I15" s="17">
        <v>0</v>
      </c>
      <c r="J15" s="17">
        <v>17.5</v>
      </c>
      <c r="K15" s="17">
        <v>23.5</v>
      </c>
      <c r="L15" s="17">
        <v>1.95</v>
      </c>
      <c r="M15" s="17">
        <v>0.9</v>
      </c>
      <c r="N15" s="17">
        <v>0</v>
      </c>
      <c r="O15" s="17">
        <v>0.7</v>
      </c>
      <c r="P15" s="17">
        <v>79</v>
      </c>
    </row>
    <row r="16" spans="1:16" ht="17.100000000000001" customHeight="1" x14ac:dyDescent="0.25">
      <c r="A16" s="56"/>
      <c r="B16" s="17" t="s">
        <v>21</v>
      </c>
      <c r="C16" s="21" t="s">
        <v>22</v>
      </c>
      <c r="D16" s="17">
        <v>50</v>
      </c>
      <c r="E16" s="17">
        <v>3.75</v>
      </c>
      <c r="F16" s="17">
        <v>1.45</v>
      </c>
      <c r="G16" s="17">
        <v>25.7</v>
      </c>
      <c r="H16" s="17">
        <v>131</v>
      </c>
      <c r="I16" s="17">
        <v>0</v>
      </c>
      <c r="J16" s="17">
        <v>9.5</v>
      </c>
      <c r="K16" s="17">
        <v>6.5</v>
      </c>
      <c r="L16" s="17">
        <v>0.6</v>
      </c>
      <c r="M16" s="17">
        <v>0.09</v>
      </c>
      <c r="N16" s="17">
        <v>0</v>
      </c>
      <c r="O16" s="17">
        <v>1.36</v>
      </c>
      <c r="P16" s="17">
        <v>52</v>
      </c>
    </row>
    <row r="17" spans="1:16" ht="17.100000000000001" customHeight="1" x14ac:dyDescent="0.25">
      <c r="A17" s="56"/>
      <c r="B17" s="17" t="s">
        <v>37</v>
      </c>
      <c r="C17" s="21" t="s">
        <v>38</v>
      </c>
      <c r="D17" s="17">
        <v>200</v>
      </c>
      <c r="E17" s="17">
        <v>1</v>
      </c>
      <c r="F17" s="17">
        <v>0.2</v>
      </c>
      <c r="G17" s="17">
        <v>0.2</v>
      </c>
      <c r="H17" s="17">
        <v>92</v>
      </c>
      <c r="I17" s="17">
        <v>4</v>
      </c>
      <c r="J17" s="17">
        <v>14</v>
      </c>
      <c r="K17" s="17">
        <v>0</v>
      </c>
      <c r="L17" s="17">
        <v>2.8</v>
      </c>
      <c r="M17" s="17">
        <v>0.01</v>
      </c>
      <c r="N17" s="17">
        <v>0</v>
      </c>
      <c r="O17" s="17">
        <v>0</v>
      </c>
      <c r="P17" s="17">
        <v>0</v>
      </c>
    </row>
    <row r="18" spans="1:16" ht="17.100000000000001" customHeight="1" x14ac:dyDescent="0.25">
      <c r="A18" s="56"/>
      <c r="B18" s="18" t="s">
        <v>30</v>
      </c>
      <c r="C18" s="27"/>
      <c r="D18" s="91">
        <f t="shared" ref="D18:P18" si="1">SUM(D13+D14+D12+D15+D16+D17)</f>
        <v>735</v>
      </c>
      <c r="E18" s="91">
        <f t="shared" si="1"/>
        <v>27.73</v>
      </c>
      <c r="F18" s="91">
        <f t="shared" si="1"/>
        <v>25.54</v>
      </c>
      <c r="G18" s="91">
        <f t="shared" si="1"/>
        <v>83.27</v>
      </c>
      <c r="H18" s="91">
        <f t="shared" si="1"/>
        <v>763.5</v>
      </c>
      <c r="I18" s="91">
        <f t="shared" si="1"/>
        <v>24.369999999999997</v>
      </c>
      <c r="J18" s="91">
        <f t="shared" si="1"/>
        <v>114.2</v>
      </c>
      <c r="K18" s="91">
        <f t="shared" si="1"/>
        <v>90.38</v>
      </c>
      <c r="L18" s="91">
        <f t="shared" si="1"/>
        <v>8.16</v>
      </c>
      <c r="M18" s="91">
        <f t="shared" si="1"/>
        <v>1.1600000000000001</v>
      </c>
      <c r="N18" s="91">
        <f t="shared" si="1"/>
        <v>0.02</v>
      </c>
      <c r="O18" s="91">
        <f t="shared" si="1"/>
        <v>9.68</v>
      </c>
      <c r="P18" s="91">
        <f t="shared" si="1"/>
        <v>340.76</v>
      </c>
    </row>
    <row r="19" spans="1:16" ht="17.100000000000001" customHeight="1" x14ac:dyDescent="0.25">
      <c r="A19" s="57"/>
      <c r="B19" s="29" t="s">
        <v>39</v>
      </c>
      <c r="C19" s="29"/>
      <c r="D19" s="92">
        <f t="shared" ref="D19:P19" si="2">SUM(D11+D18)</f>
        <v>1335</v>
      </c>
      <c r="E19" s="92">
        <f t="shared" si="2"/>
        <v>54.68</v>
      </c>
      <c r="F19" s="92">
        <f t="shared" si="2"/>
        <v>55.05</v>
      </c>
      <c r="G19" s="92">
        <f t="shared" si="2"/>
        <v>177.55</v>
      </c>
      <c r="H19" s="92">
        <f t="shared" si="2"/>
        <v>1494.5</v>
      </c>
      <c r="I19" s="92">
        <f t="shared" si="2"/>
        <v>36.839999999999996</v>
      </c>
      <c r="J19" s="92">
        <f t="shared" si="2"/>
        <v>800.80000000000007</v>
      </c>
      <c r="K19" s="92">
        <f t="shared" si="2"/>
        <v>174.68</v>
      </c>
      <c r="L19" s="92">
        <f t="shared" si="2"/>
        <v>12.4</v>
      </c>
      <c r="M19" s="92">
        <f t="shared" si="2"/>
        <v>1.4300000000000002</v>
      </c>
      <c r="N19" s="92">
        <f t="shared" si="2"/>
        <v>0.77</v>
      </c>
      <c r="O19" s="92">
        <f t="shared" si="2"/>
        <v>12.18</v>
      </c>
      <c r="P19" s="92">
        <f t="shared" si="2"/>
        <v>881.46</v>
      </c>
    </row>
  </sheetData>
  <mergeCells count="16">
    <mergeCell ref="A12:A19"/>
    <mergeCell ref="E3:G3"/>
    <mergeCell ref="H3:H4"/>
    <mergeCell ref="A2:P2"/>
    <mergeCell ref="A3:A11"/>
    <mergeCell ref="B3:B4"/>
    <mergeCell ref="C3:C4"/>
    <mergeCell ref="D3:D4"/>
    <mergeCell ref="O3:O4"/>
    <mergeCell ref="P3:P4"/>
    <mergeCell ref="I3:I4"/>
    <mergeCell ref="J3:J4"/>
    <mergeCell ref="K3:K4"/>
    <mergeCell ref="L3:L4"/>
    <mergeCell ref="M3:M4"/>
    <mergeCell ref="N3:N4"/>
  </mergeCells>
  <pageMargins left="0.19791666666666666" right="8.3333333333333329E-2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24"/>
  <sheetViews>
    <sheetView tabSelected="1" view="pageLayout" topLeftCell="B14" zoomScaleNormal="100" workbookViewId="0">
      <selection activeCell="B1" sqref="B1:N32"/>
    </sheetView>
  </sheetViews>
  <sheetFormatPr defaultRowHeight="15" x14ac:dyDescent="0.25"/>
  <sheetData>
    <row r="4" spans="9:10" x14ac:dyDescent="0.25">
      <c r="J4" t="s">
        <v>186</v>
      </c>
    </row>
    <row r="6" spans="9:10" x14ac:dyDescent="0.25">
      <c r="I6" t="s">
        <v>187</v>
      </c>
    </row>
    <row r="8" spans="9:10" x14ac:dyDescent="0.25">
      <c r="I8" t="s">
        <v>188</v>
      </c>
    </row>
    <row r="17" spans="2:14" ht="21" x14ac:dyDescent="0.35">
      <c r="B17" s="86" t="s">
        <v>189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pans="2:14" ht="21" x14ac:dyDescent="0.35">
      <c r="B18" s="86" t="s">
        <v>202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spans="2:14" ht="21" x14ac:dyDescent="0.35">
      <c r="B19" s="86" t="s">
        <v>191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</row>
    <row r="24" spans="2:14" ht="15.75" x14ac:dyDescent="0.25">
      <c r="B24" s="87" t="s">
        <v>190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</sheetData>
  <mergeCells count="4">
    <mergeCell ref="B17:N17"/>
    <mergeCell ref="B18:N18"/>
    <mergeCell ref="B19:N19"/>
    <mergeCell ref="B24:N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Layout" topLeftCell="A19" zoomScaleNormal="100" workbookViewId="0">
      <selection sqref="A1:P32"/>
    </sheetView>
  </sheetViews>
  <sheetFormatPr defaultRowHeight="15" x14ac:dyDescent="0.25"/>
  <cols>
    <col min="1" max="1" width="6.7109375" customWidth="1"/>
    <col min="2" max="2" width="7.28515625" customWidth="1"/>
    <col min="3" max="3" width="32.140625" customWidth="1"/>
    <col min="4" max="4" width="7.7109375" customWidth="1"/>
    <col min="5" max="5" width="7.5703125" customWidth="1"/>
    <col min="6" max="6" width="7.28515625" customWidth="1"/>
    <col min="9" max="9" width="6.85546875" customWidth="1"/>
    <col min="10" max="10" width="6.5703125" customWidth="1"/>
    <col min="11" max="12" width="6.42578125" customWidth="1"/>
    <col min="13" max="13" width="6.7109375" customWidth="1"/>
    <col min="14" max="14" width="6.28515625" customWidth="1"/>
    <col min="15" max="15" width="7.85546875" customWidth="1"/>
    <col min="16" max="16" width="7.42578125" customWidth="1"/>
  </cols>
  <sheetData>
    <row r="1" spans="1:16" ht="24" customHeight="1" x14ac:dyDescent="0.25">
      <c r="A1" s="49" t="s">
        <v>135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</row>
    <row r="2" spans="1:16" ht="15" customHeight="1" x14ac:dyDescent="0.25">
      <c r="A2" s="59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/>
      <c r="G2" s="63"/>
      <c r="H2" s="63" t="s">
        <v>6</v>
      </c>
      <c r="I2" s="63" t="s">
        <v>7</v>
      </c>
      <c r="J2" s="63" t="s">
        <v>8</v>
      </c>
      <c r="K2" s="63" t="s">
        <v>9</v>
      </c>
      <c r="L2" s="63" t="s">
        <v>10</v>
      </c>
      <c r="M2" s="63" t="s">
        <v>11</v>
      </c>
      <c r="N2" s="63" t="s">
        <v>12</v>
      </c>
      <c r="O2" s="63" t="s">
        <v>13</v>
      </c>
      <c r="P2" s="63" t="s">
        <v>14</v>
      </c>
    </row>
    <row r="3" spans="1:16" x14ac:dyDescent="0.25">
      <c r="A3" s="60"/>
      <c r="B3" s="63"/>
      <c r="C3" s="63"/>
      <c r="D3" s="63"/>
      <c r="E3" s="1" t="s">
        <v>15</v>
      </c>
      <c r="F3" s="1" t="s">
        <v>16</v>
      </c>
      <c r="G3" s="1" t="s">
        <v>17</v>
      </c>
      <c r="H3" s="63"/>
      <c r="I3" s="63"/>
      <c r="J3" s="63"/>
      <c r="K3" s="63"/>
      <c r="L3" s="63"/>
      <c r="M3" s="63"/>
      <c r="N3" s="63"/>
      <c r="O3" s="63"/>
      <c r="P3" s="63"/>
    </row>
    <row r="4" spans="1:16" ht="18.75" customHeight="1" x14ac:dyDescent="0.25">
      <c r="A4" s="60"/>
      <c r="B4" s="17" t="s">
        <v>136</v>
      </c>
      <c r="C4" s="21" t="s">
        <v>174</v>
      </c>
      <c r="D4" s="2">
        <v>150</v>
      </c>
      <c r="E4" s="2">
        <v>4.1500000000000004</v>
      </c>
      <c r="F4" s="2">
        <v>6.46</v>
      </c>
      <c r="G4" s="2">
        <v>24.3</v>
      </c>
      <c r="H4" s="2">
        <v>172.05</v>
      </c>
      <c r="I4" s="16">
        <v>1.1499999999999999</v>
      </c>
      <c r="J4" s="16">
        <v>107.55</v>
      </c>
      <c r="K4" s="16">
        <v>23.7</v>
      </c>
      <c r="L4" s="16">
        <v>0.33</v>
      </c>
      <c r="M4" s="16">
        <v>0.05</v>
      </c>
      <c r="N4" s="16">
        <v>0.04</v>
      </c>
      <c r="O4" s="16">
        <v>0.14000000000000001</v>
      </c>
      <c r="P4" s="16">
        <v>113.8</v>
      </c>
    </row>
    <row r="5" spans="1:16" ht="16.5" customHeight="1" x14ac:dyDescent="0.25">
      <c r="A5" s="60"/>
      <c r="B5" s="17" t="s">
        <v>19</v>
      </c>
      <c r="C5" s="21" t="s">
        <v>20</v>
      </c>
      <c r="D5" s="2">
        <v>10</v>
      </c>
      <c r="E5" s="2">
        <v>0.05</v>
      </c>
      <c r="F5" s="2">
        <v>8.25</v>
      </c>
      <c r="G5" s="2">
        <v>0.8</v>
      </c>
      <c r="H5" s="2">
        <v>74.8</v>
      </c>
      <c r="I5" s="2">
        <v>0</v>
      </c>
      <c r="J5" s="2">
        <v>1.2</v>
      </c>
      <c r="K5" s="2">
        <v>0</v>
      </c>
      <c r="L5" s="2">
        <v>0.02</v>
      </c>
      <c r="M5" s="2">
        <v>0</v>
      </c>
      <c r="N5" s="2">
        <v>0.6</v>
      </c>
      <c r="O5" s="2">
        <v>0.1</v>
      </c>
      <c r="P5" s="2">
        <v>1.9</v>
      </c>
    </row>
    <row r="6" spans="1:16" ht="15.75" x14ac:dyDescent="0.25">
      <c r="A6" s="60"/>
      <c r="B6" s="17" t="s">
        <v>21</v>
      </c>
      <c r="C6" s="21" t="s">
        <v>22</v>
      </c>
      <c r="D6" s="2">
        <v>100</v>
      </c>
      <c r="E6" s="2">
        <v>7.5</v>
      </c>
      <c r="F6" s="2">
        <v>2.9</v>
      </c>
      <c r="G6" s="2">
        <v>51.4</v>
      </c>
      <c r="H6" s="2">
        <v>262</v>
      </c>
      <c r="I6" s="2">
        <v>0</v>
      </c>
      <c r="J6" s="2">
        <v>19</v>
      </c>
      <c r="K6" s="2">
        <v>13</v>
      </c>
      <c r="L6" s="2">
        <v>1.2</v>
      </c>
      <c r="M6" s="2">
        <v>0.12</v>
      </c>
      <c r="N6" s="2">
        <v>0</v>
      </c>
      <c r="O6" s="2">
        <v>1.7</v>
      </c>
      <c r="P6" s="2">
        <v>65</v>
      </c>
    </row>
    <row r="7" spans="1:16" ht="15.75" x14ac:dyDescent="0.25">
      <c r="A7" s="60"/>
      <c r="B7" s="17" t="s">
        <v>25</v>
      </c>
      <c r="C7" s="21" t="s">
        <v>26</v>
      </c>
      <c r="D7" s="2">
        <v>100</v>
      </c>
      <c r="E7" s="2">
        <v>0.3</v>
      </c>
      <c r="F7" s="2"/>
      <c r="G7" s="2">
        <v>7.2</v>
      </c>
      <c r="H7" s="2">
        <v>32</v>
      </c>
      <c r="I7" s="2">
        <v>10</v>
      </c>
      <c r="J7" s="2">
        <v>16</v>
      </c>
      <c r="K7" s="2">
        <v>16.3</v>
      </c>
      <c r="L7" s="2">
        <v>2.2000000000000002</v>
      </c>
      <c r="M7" s="2">
        <v>0.03</v>
      </c>
      <c r="N7" s="2">
        <v>0</v>
      </c>
      <c r="O7" s="2">
        <v>0.2</v>
      </c>
      <c r="P7" s="2">
        <v>11</v>
      </c>
    </row>
    <row r="8" spans="1:16" ht="15.75" x14ac:dyDescent="0.25">
      <c r="A8" s="60"/>
      <c r="B8" s="17" t="s">
        <v>57</v>
      </c>
      <c r="C8" s="21" t="s">
        <v>58</v>
      </c>
      <c r="D8" s="2">
        <v>110</v>
      </c>
      <c r="E8" s="2">
        <v>6</v>
      </c>
      <c r="F8" s="2">
        <v>3.8</v>
      </c>
      <c r="G8" s="2">
        <v>10.199999999999999</v>
      </c>
      <c r="H8" s="2">
        <v>104.4</v>
      </c>
      <c r="I8" s="2">
        <v>142.80000000000001</v>
      </c>
      <c r="J8" s="2">
        <v>16.8</v>
      </c>
      <c r="K8" s="2">
        <v>0.1</v>
      </c>
      <c r="L8" s="2">
        <v>0.7</v>
      </c>
      <c r="M8" s="2">
        <v>0.04</v>
      </c>
      <c r="N8" s="2">
        <v>0.02</v>
      </c>
      <c r="O8" s="2">
        <v>0</v>
      </c>
      <c r="P8" s="2">
        <v>109.2</v>
      </c>
    </row>
    <row r="9" spans="1:16" ht="15.75" x14ac:dyDescent="0.25">
      <c r="A9" s="60"/>
      <c r="B9" s="17" t="s">
        <v>65</v>
      </c>
      <c r="C9" s="21" t="s">
        <v>177</v>
      </c>
      <c r="D9" s="2">
        <v>20</v>
      </c>
      <c r="E9" s="2">
        <v>1.5</v>
      </c>
      <c r="F9" s="2">
        <v>1.96</v>
      </c>
      <c r="G9" s="2">
        <v>14.9</v>
      </c>
      <c r="H9" s="2">
        <v>83.4</v>
      </c>
      <c r="I9" s="2">
        <v>0</v>
      </c>
      <c r="J9" s="2">
        <v>5.8</v>
      </c>
      <c r="K9" s="2">
        <v>4</v>
      </c>
      <c r="L9" s="2">
        <v>0.4</v>
      </c>
      <c r="M9" s="2">
        <v>0.02</v>
      </c>
      <c r="N9" s="2">
        <v>0.04</v>
      </c>
      <c r="O9" s="2">
        <v>0.7</v>
      </c>
      <c r="P9" s="2">
        <v>18</v>
      </c>
    </row>
    <row r="10" spans="1:16" ht="16.5" customHeight="1" x14ac:dyDescent="0.25">
      <c r="A10" s="60"/>
      <c r="B10" s="17" t="s">
        <v>68</v>
      </c>
      <c r="C10" s="21" t="s">
        <v>69</v>
      </c>
      <c r="D10" s="2">
        <v>200</v>
      </c>
      <c r="E10" s="2">
        <v>4.8499999999999996</v>
      </c>
      <c r="F10" s="2">
        <v>5.04</v>
      </c>
      <c r="G10" s="2">
        <v>32.729999999999997</v>
      </c>
      <c r="H10" s="2">
        <v>195.71</v>
      </c>
      <c r="I10" s="2">
        <v>1.69</v>
      </c>
      <c r="J10" s="2">
        <v>163.19999999999999</v>
      </c>
      <c r="K10" s="2">
        <v>39.5</v>
      </c>
      <c r="L10" s="2">
        <v>1.31</v>
      </c>
      <c r="M10" s="2">
        <v>0.04</v>
      </c>
      <c r="N10" s="2">
        <v>0.02</v>
      </c>
      <c r="O10" s="2">
        <v>0</v>
      </c>
      <c r="P10" s="2">
        <v>110</v>
      </c>
    </row>
    <row r="11" spans="1:16" x14ac:dyDescent="0.25">
      <c r="A11" s="61"/>
      <c r="B11" s="19" t="s">
        <v>30</v>
      </c>
      <c r="C11" s="22"/>
      <c r="D11" s="20">
        <f>D4+D5+D6+D7+D8+D9+D10</f>
        <v>690</v>
      </c>
      <c r="E11" s="20">
        <f t="shared" ref="E11:P11" si="0">E4+E5+E6+E7+E8+E9+E10</f>
        <v>24.35</v>
      </c>
      <c r="F11" s="20">
        <f t="shared" si="0"/>
        <v>28.41</v>
      </c>
      <c r="G11" s="20">
        <f t="shared" si="0"/>
        <v>141.53</v>
      </c>
      <c r="H11" s="20">
        <f t="shared" si="0"/>
        <v>924.36</v>
      </c>
      <c r="I11" s="20">
        <f t="shared" si="0"/>
        <v>155.64000000000001</v>
      </c>
      <c r="J11" s="20">
        <f t="shared" si="0"/>
        <v>329.55</v>
      </c>
      <c r="K11" s="20">
        <f t="shared" si="0"/>
        <v>96.6</v>
      </c>
      <c r="L11" s="20">
        <f t="shared" si="0"/>
        <v>6.16</v>
      </c>
      <c r="M11" s="20">
        <f t="shared" si="0"/>
        <v>0.3</v>
      </c>
      <c r="N11" s="20">
        <f t="shared" si="0"/>
        <v>0.72000000000000008</v>
      </c>
      <c r="O11" s="20">
        <f t="shared" si="0"/>
        <v>2.84</v>
      </c>
      <c r="P11" s="20">
        <f t="shared" si="0"/>
        <v>428.9</v>
      </c>
    </row>
    <row r="12" spans="1:16" ht="30" customHeight="1" x14ac:dyDescent="0.25">
      <c r="A12" s="68" t="s">
        <v>29</v>
      </c>
      <c r="B12" s="17" t="s">
        <v>137</v>
      </c>
      <c r="C12" s="21" t="s">
        <v>138</v>
      </c>
      <c r="D12" s="2">
        <v>200</v>
      </c>
      <c r="E12" s="2">
        <v>2.34</v>
      </c>
      <c r="F12" s="2">
        <v>4.4000000000000004</v>
      </c>
      <c r="G12" s="2">
        <v>13</v>
      </c>
      <c r="H12" s="2">
        <v>102.04</v>
      </c>
      <c r="I12" s="2">
        <v>6.1</v>
      </c>
      <c r="J12" s="2">
        <v>18.399999999999999</v>
      </c>
      <c r="K12" s="2">
        <v>22.2</v>
      </c>
      <c r="L12" s="2">
        <v>0.7</v>
      </c>
      <c r="M12" s="2">
        <v>0.08</v>
      </c>
      <c r="N12" s="2">
        <v>0</v>
      </c>
      <c r="O12" s="2">
        <v>1.8</v>
      </c>
      <c r="P12" s="2">
        <v>54.48</v>
      </c>
    </row>
    <row r="13" spans="1:16" ht="19.5" customHeight="1" x14ac:dyDescent="0.25">
      <c r="A13" s="68"/>
      <c r="B13" s="17" t="s">
        <v>139</v>
      </c>
      <c r="C13" s="47" t="s">
        <v>140</v>
      </c>
      <c r="D13" s="42">
        <v>150</v>
      </c>
      <c r="E13" s="2">
        <v>12.1</v>
      </c>
      <c r="F13" s="2">
        <v>12.6</v>
      </c>
      <c r="G13" s="2">
        <v>13.9</v>
      </c>
      <c r="H13" s="2">
        <v>217</v>
      </c>
      <c r="I13" s="2">
        <v>9.1</v>
      </c>
      <c r="J13" s="2">
        <v>21.9</v>
      </c>
      <c r="K13" s="2">
        <v>34.1</v>
      </c>
      <c r="L13" s="2">
        <v>1.6</v>
      </c>
      <c r="M13" s="2">
        <v>0.1</v>
      </c>
      <c r="N13" s="2">
        <v>0.01</v>
      </c>
      <c r="O13" s="2">
        <v>2.6</v>
      </c>
      <c r="P13" s="2">
        <v>121.6</v>
      </c>
    </row>
    <row r="14" spans="1:16" ht="18.75" customHeight="1" x14ac:dyDescent="0.25">
      <c r="A14" s="68"/>
      <c r="B14" s="17" t="s">
        <v>62</v>
      </c>
      <c r="C14" s="21" t="s">
        <v>63</v>
      </c>
      <c r="D14" s="2">
        <v>60</v>
      </c>
      <c r="E14" s="2">
        <v>0.5</v>
      </c>
      <c r="F14" s="2">
        <v>0.06</v>
      </c>
      <c r="G14" s="2">
        <v>1.5</v>
      </c>
      <c r="H14" s="2">
        <v>8.4</v>
      </c>
      <c r="I14" s="2">
        <v>6</v>
      </c>
      <c r="J14" s="2">
        <v>13.8</v>
      </c>
      <c r="K14" s="2">
        <v>8.4</v>
      </c>
      <c r="L14" s="2">
        <v>0.36</v>
      </c>
      <c r="M14" s="2">
        <v>0.02</v>
      </c>
      <c r="N14" s="2">
        <v>0</v>
      </c>
      <c r="O14" s="2">
        <v>0.06</v>
      </c>
      <c r="P14" s="2">
        <v>25.2</v>
      </c>
    </row>
    <row r="15" spans="1:16" ht="18.75" customHeight="1" x14ac:dyDescent="0.25">
      <c r="A15" s="68"/>
      <c r="B15" s="17" t="s">
        <v>36</v>
      </c>
      <c r="C15" s="21" t="s">
        <v>165</v>
      </c>
      <c r="D15" s="2">
        <v>50</v>
      </c>
      <c r="E15" s="2">
        <v>3.3</v>
      </c>
      <c r="F15" s="2">
        <v>0.6</v>
      </c>
      <c r="G15" s="2">
        <v>17</v>
      </c>
      <c r="H15" s="2">
        <v>90.5</v>
      </c>
      <c r="I15" s="2">
        <v>0</v>
      </c>
      <c r="J15" s="2">
        <v>17.5</v>
      </c>
      <c r="K15" s="2">
        <v>23.5</v>
      </c>
      <c r="L15" s="2">
        <v>1.95</v>
      </c>
      <c r="M15" s="2">
        <v>0.9</v>
      </c>
      <c r="N15" s="2">
        <v>0</v>
      </c>
      <c r="O15" s="2">
        <v>0.7</v>
      </c>
      <c r="P15" s="2">
        <v>79</v>
      </c>
    </row>
    <row r="16" spans="1:16" ht="15.75" x14ac:dyDescent="0.25">
      <c r="A16" s="68"/>
      <c r="B16" s="17" t="s">
        <v>21</v>
      </c>
      <c r="C16" s="21" t="s">
        <v>22</v>
      </c>
      <c r="D16" s="2">
        <v>50</v>
      </c>
      <c r="E16" s="2">
        <v>3.75</v>
      </c>
      <c r="F16" s="2">
        <v>1.45</v>
      </c>
      <c r="G16" s="2">
        <v>25.7</v>
      </c>
      <c r="H16" s="2">
        <v>131</v>
      </c>
      <c r="I16" s="2">
        <v>0</v>
      </c>
      <c r="J16" s="2">
        <v>9.5</v>
      </c>
      <c r="K16" s="2">
        <v>6.5</v>
      </c>
      <c r="L16" s="2">
        <v>0.6</v>
      </c>
      <c r="M16" s="2">
        <v>0.09</v>
      </c>
      <c r="N16" s="2">
        <v>0</v>
      </c>
      <c r="O16" s="2">
        <v>1.36</v>
      </c>
      <c r="P16" s="2">
        <v>52</v>
      </c>
    </row>
    <row r="17" spans="1:16" ht="15.75" x14ac:dyDescent="0.25">
      <c r="A17" s="68"/>
      <c r="B17" s="24" t="s">
        <v>168</v>
      </c>
      <c r="C17" s="23" t="s">
        <v>167</v>
      </c>
      <c r="D17" s="24">
        <v>200</v>
      </c>
      <c r="E17" s="24">
        <v>0.1</v>
      </c>
      <c r="F17" s="24">
        <v>0</v>
      </c>
      <c r="G17" s="24">
        <v>38.299999999999997</v>
      </c>
      <c r="H17" s="24">
        <v>154</v>
      </c>
      <c r="I17" s="24">
        <v>0.1</v>
      </c>
      <c r="J17" s="24">
        <v>8</v>
      </c>
      <c r="K17" s="24">
        <v>2</v>
      </c>
      <c r="L17" s="24">
        <v>0.5</v>
      </c>
      <c r="M17" s="24">
        <v>0</v>
      </c>
      <c r="N17" s="24">
        <v>0</v>
      </c>
      <c r="O17" s="24">
        <v>0</v>
      </c>
      <c r="P17" s="24">
        <v>8</v>
      </c>
    </row>
    <row r="18" spans="1:16" x14ac:dyDescent="0.25">
      <c r="A18" s="68"/>
      <c r="B18" s="19" t="s">
        <v>30</v>
      </c>
      <c r="C18" s="22"/>
      <c r="D18" s="20">
        <f>SUM(D12+D13+D14+D15+D16+D17)</f>
        <v>710</v>
      </c>
      <c r="E18" s="20">
        <f t="shared" ref="E18:P18" si="1">SUM(E12+E13+E14+E15+E16+E17)</f>
        <v>22.09</v>
      </c>
      <c r="F18" s="20">
        <f t="shared" si="1"/>
        <v>19.11</v>
      </c>
      <c r="G18" s="20">
        <f t="shared" si="1"/>
        <v>109.39999999999999</v>
      </c>
      <c r="H18" s="20">
        <f t="shared" si="1"/>
        <v>702.94</v>
      </c>
      <c r="I18" s="20">
        <f t="shared" si="1"/>
        <v>21.3</v>
      </c>
      <c r="J18" s="20">
        <f t="shared" si="1"/>
        <v>89.1</v>
      </c>
      <c r="K18" s="20">
        <f t="shared" si="1"/>
        <v>96.7</v>
      </c>
      <c r="L18" s="20">
        <f t="shared" si="1"/>
        <v>5.7099999999999991</v>
      </c>
      <c r="M18" s="20">
        <f t="shared" si="1"/>
        <v>1.1900000000000002</v>
      </c>
      <c r="N18" s="20">
        <f t="shared" si="1"/>
        <v>0.01</v>
      </c>
      <c r="O18" s="20">
        <f t="shared" si="1"/>
        <v>6.5200000000000005</v>
      </c>
      <c r="P18" s="20">
        <f t="shared" si="1"/>
        <v>340.28</v>
      </c>
    </row>
    <row r="19" spans="1:16" ht="21" customHeight="1" x14ac:dyDescent="0.25">
      <c r="A19" s="65" t="s">
        <v>54</v>
      </c>
      <c r="B19" s="17" t="s">
        <v>141</v>
      </c>
      <c r="C19" s="21" t="s">
        <v>142</v>
      </c>
      <c r="D19" s="2">
        <v>100</v>
      </c>
      <c r="E19" s="2">
        <v>6.24</v>
      </c>
      <c r="F19" s="2">
        <v>2.04</v>
      </c>
      <c r="G19" s="2">
        <v>33.799999999999997</v>
      </c>
      <c r="H19" s="2">
        <v>179</v>
      </c>
      <c r="I19" s="2">
        <v>0.6</v>
      </c>
      <c r="J19" s="2">
        <v>61.1</v>
      </c>
      <c r="K19" s="2">
        <v>13.6</v>
      </c>
      <c r="L19" s="2">
        <v>0.6</v>
      </c>
      <c r="M19" s="2">
        <v>0.09</v>
      </c>
      <c r="N19" s="2">
        <v>0.01</v>
      </c>
      <c r="O19" s="2">
        <v>0.7</v>
      </c>
      <c r="P19" s="2">
        <v>82.7</v>
      </c>
    </row>
    <row r="20" spans="1:16" ht="16.5" customHeight="1" x14ac:dyDescent="0.25">
      <c r="A20" s="66"/>
      <c r="B20" s="17" t="s">
        <v>27</v>
      </c>
      <c r="C20" s="21" t="s">
        <v>28</v>
      </c>
      <c r="D20" s="2">
        <v>200</v>
      </c>
      <c r="E20" s="2">
        <v>3.2</v>
      </c>
      <c r="F20" s="2">
        <v>2.7</v>
      </c>
      <c r="G20" s="2">
        <v>15.9</v>
      </c>
      <c r="H20" s="2">
        <v>79</v>
      </c>
      <c r="I20" s="31">
        <v>1.3</v>
      </c>
      <c r="J20" s="31">
        <v>126</v>
      </c>
      <c r="K20" s="31">
        <v>14</v>
      </c>
      <c r="L20" s="31">
        <v>0.1</v>
      </c>
      <c r="M20" s="31">
        <v>0.04</v>
      </c>
      <c r="N20" s="31">
        <v>0.02</v>
      </c>
      <c r="O20" s="31">
        <v>0</v>
      </c>
      <c r="P20" s="31">
        <v>90</v>
      </c>
    </row>
    <row r="21" spans="1:16" ht="21.75" customHeight="1" x14ac:dyDescent="0.25">
      <c r="A21" s="67"/>
      <c r="B21" s="18" t="s">
        <v>30</v>
      </c>
      <c r="C21" s="27"/>
      <c r="D21" s="20">
        <f>SUM(D19+D20)</f>
        <v>300</v>
      </c>
      <c r="E21" s="20">
        <f>SUM(E19+E20)</f>
        <v>9.4400000000000013</v>
      </c>
      <c r="F21" s="20">
        <f>SUM(F19+F20)</f>
        <v>4.74</v>
      </c>
      <c r="G21" s="20">
        <f>G19+G20</f>
        <v>49.699999999999996</v>
      </c>
      <c r="H21" s="20">
        <f t="shared" ref="H21:P21" si="2">H19+H20</f>
        <v>258</v>
      </c>
      <c r="I21" s="20">
        <f t="shared" si="2"/>
        <v>1.9</v>
      </c>
      <c r="J21" s="20">
        <f t="shared" si="2"/>
        <v>187.1</v>
      </c>
      <c r="K21" s="20">
        <f t="shared" si="2"/>
        <v>27.6</v>
      </c>
      <c r="L21" s="20">
        <f t="shared" si="2"/>
        <v>0.7</v>
      </c>
      <c r="M21" s="20">
        <f t="shared" si="2"/>
        <v>0.13</v>
      </c>
      <c r="N21" s="20">
        <f t="shared" si="2"/>
        <v>0.03</v>
      </c>
      <c r="O21" s="20">
        <f t="shared" si="2"/>
        <v>0.7</v>
      </c>
      <c r="P21" s="20">
        <f t="shared" si="2"/>
        <v>172.7</v>
      </c>
    </row>
    <row r="22" spans="1:16" ht="20.25" customHeight="1" x14ac:dyDescent="0.25">
      <c r="A22" s="56" t="s">
        <v>175</v>
      </c>
      <c r="B22" s="17" t="s">
        <v>143</v>
      </c>
      <c r="C22" s="21" t="s">
        <v>144</v>
      </c>
      <c r="D22" s="2">
        <v>150</v>
      </c>
      <c r="E22" s="2">
        <v>8.5500000000000007</v>
      </c>
      <c r="F22" s="2">
        <v>7.8</v>
      </c>
      <c r="G22" s="2">
        <v>37.08</v>
      </c>
      <c r="H22" s="2">
        <v>253.05</v>
      </c>
      <c r="I22" s="2">
        <v>0</v>
      </c>
      <c r="J22" s="2">
        <v>14.3</v>
      </c>
      <c r="K22" s="2">
        <v>135.19999999999999</v>
      </c>
      <c r="L22" s="2">
        <v>4.54</v>
      </c>
      <c r="M22" s="2">
        <v>0.2</v>
      </c>
      <c r="N22" s="2">
        <v>0.04</v>
      </c>
      <c r="O22" s="2">
        <v>0.6</v>
      </c>
      <c r="P22" s="2">
        <v>202.6</v>
      </c>
    </row>
    <row r="23" spans="1:16" ht="15.75" x14ac:dyDescent="0.25">
      <c r="A23" s="56"/>
      <c r="B23" s="17" t="s">
        <v>128</v>
      </c>
      <c r="C23" s="21" t="s">
        <v>129</v>
      </c>
      <c r="D23" s="2">
        <v>30</v>
      </c>
      <c r="E23" s="2">
        <v>0.33</v>
      </c>
      <c r="F23" s="2">
        <v>1.1399999999999999</v>
      </c>
      <c r="G23" s="2">
        <v>2.1</v>
      </c>
      <c r="H23" s="2">
        <v>19.68</v>
      </c>
      <c r="I23" s="2">
        <v>0.47</v>
      </c>
      <c r="J23" s="2">
        <v>1.35</v>
      </c>
      <c r="K23" s="2">
        <v>2.25</v>
      </c>
      <c r="L23" s="2">
        <v>0.1</v>
      </c>
      <c r="M23" s="2">
        <v>0.04</v>
      </c>
      <c r="N23" s="2">
        <v>0.01</v>
      </c>
      <c r="O23" s="2">
        <v>0.06</v>
      </c>
      <c r="P23" s="2">
        <v>4.62</v>
      </c>
    </row>
    <row r="24" spans="1:16" ht="15.75" x14ac:dyDescent="0.25">
      <c r="A24" s="56"/>
      <c r="B24" s="17" t="s">
        <v>145</v>
      </c>
      <c r="C24" s="21" t="s">
        <v>146</v>
      </c>
      <c r="D24" s="2">
        <v>90</v>
      </c>
      <c r="E24" s="2">
        <v>16</v>
      </c>
      <c r="F24" s="2">
        <v>15.8</v>
      </c>
      <c r="G24" s="2">
        <v>12.9</v>
      </c>
      <c r="H24" s="2">
        <v>257.39999999999998</v>
      </c>
      <c r="I24" s="2">
        <v>0</v>
      </c>
      <c r="J24" s="2">
        <v>35.1</v>
      </c>
      <c r="K24" s="2">
        <v>23.4</v>
      </c>
      <c r="L24" s="2">
        <v>2.5</v>
      </c>
      <c r="M24" s="2">
        <v>0.8</v>
      </c>
      <c r="N24" s="2">
        <v>0.04</v>
      </c>
      <c r="O24" s="2">
        <v>0.5</v>
      </c>
      <c r="P24" s="2">
        <v>166.5</v>
      </c>
    </row>
    <row r="25" spans="1:16" ht="15.75" x14ac:dyDescent="0.25">
      <c r="A25" s="56"/>
      <c r="B25" s="17" t="s">
        <v>62</v>
      </c>
      <c r="C25" s="21" t="s">
        <v>63</v>
      </c>
      <c r="D25" s="2">
        <v>60</v>
      </c>
      <c r="E25" s="2">
        <v>0.5</v>
      </c>
      <c r="F25" s="2">
        <v>0.06</v>
      </c>
      <c r="G25" s="2">
        <v>1.5</v>
      </c>
      <c r="H25" s="2">
        <v>8.4</v>
      </c>
      <c r="I25" s="2">
        <v>6</v>
      </c>
      <c r="J25" s="2">
        <v>13.8</v>
      </c>
      <c r="K25" s="2">
        <v>8.4</v>
      </c>
      <c r="L25" s="2">
        <v>0.36</v>
      </c>
      <c r="M25" s="2">
        <v>0.02</v>
      </c>
      <c r="N25" s="2">
        <v>0</v>
      </c>
      <c r="O25" s="2">
        <v>0.06</v>
      </c>
      <c r="P25" s="2">
        <v>25.2</v>
      </c>
    </row>
    <row r="26" spans="1:16" ht="15.75" x14ac:dyDescent="0.25">
      <c r="A26" s="56"/>
      <c r="B26" s="17" t="s">
        <v>36</v>
      </c>
      <c r="C26" s="21" t="s">
        <v>165</v>
      </c>
      <c r="D26" s="2">
        <v>50</v>
      </c>
      <c r="E26" s="2">
        <v>3.3</v>
      </c>
      <c r="F26" s="2">
        <v>0.6</v>
      </c>
      <c r="G26" s="2">
        <v>17</v>
      </c>
      <c r="H26" s="2">
        <v>90.5</v>
      </c>
      <c r="I26" s="2">
        <v>0</v>
      </c>
      <c r="J26" s="2">
        <v>17.5</v>
      </c>
      <c r="K26" s="2">
        <v>23.5</v>
      </c>
      <c r="L26" s="2">
        <v>1.95</v>
      </c>
      <c r="M26" s="2">
        <v>0.9</v>
      </c>
      <c r="N26" s="2">
        <v>0</v>
      </c>
      <c r="O26" s="2">
        <v>0.7</v>
      </c>
      <c r="P26" s="2">
        <v>79</v>
      </c>
    </row>
    <row r="27" spans="1:16" ht="15.75" x14ac:dyDescent="0.25">
      <c r="A27" s="56"/>
      <c r="B27" s="17" t="s">
        <v>21</v>
      </c>
      <c r="C27" s="21" t="s">
        <v>22</v>
      </c>
      <c r="D27" s="2">
        <v>50</v>
      </c>
      <c r="E27" s="2">
        <v>3.75</v>
      </c>
      <c r="F27" s="2">
        <v>1.45</v>
      </c>
      <c r="G27" s="2">
        <v>25.7</v>
      </c>
      <c r="H27" s="2">
        <v>131</v>
      </c>
      <c r="I27" s="2">
        <v>0</v>
      </c>
      <c r="J27" s="2">
        <v>9.5</v>
      </c>
      <c r="K27" s="2">
        <v>6.5</v>
      </c>
      <c r="L27" s="2">
        <v>0.6</v>
      </c>
      <c r="M27" s="2">
        <v>0.09</v>
      </c>
      <c r="N27" s="2">
        <v>0</v>
      </c>
      <c r="O27" s="2">
        <v>1.36</v>
      </c>
      <c r="P27" s="2">
        <v>52</v>
      </c>
    </row>
    <row r="28" spans="1:16" ht="15.75" x14ac:dyDescent="0.25">
      <c r="A28" s="56"/>
      <c r="B28" s="28" t="s">
        <v>53</v>
      </c>
      <c r="C28" s="23" t="s">
        <v>169</v>
      </c>
      <c r="D28" s="24">
        <v>200</v>
      </c>
      <c r="E28" s="24">
        <v>0.3</v>
      </c>
      <c r="F28" s="24">
        <v>0</v>
      </c>
      <c r="G28" s="24">
        <v>20.100000000000001</v>
      </c>
      <c r="H28" s="24">
        <v>81</v>
      </c>
      <c r="I28" s="24">
        <v>0.8</v>
      </c>
      <c r="J28" s="24">
        <v>10</v>
      </c>
      <c r="K28" s="24">
        <v>3</v>
      </c>
      <c r="L28" s="24">
        <v>0.6</v>
      </c>
      <c r="M28" s="24">
        <v>0</v>
      </c>
      <c r="N28" s="24">
        <v>0</v>
      </c>
      <c r="O28" s="24">
        <v>0</v>
      </c>
      <c r="P28" s="24">
        <v>6</v>
      </c>
    </row>
    <row r="29" spans="1:16" ht="15.75" x14ac:dyDescent="0.25">
      <c r="A29" s="57"/>
      <c r="B29" s="18" t="s">
        <v>30</v>
      </c>
      <c r="C29" s="27"/>
      <c r="D29" s="20">
        <f t="shared" ref="D29:I29" si="3">SUM(D22+D23+D24+D25+D26+D27+D28)</f>
        <v>630</v>
      </c>
      <c r="E29" s="20">
        <f t="shared" si="3"/>
        <v>32.730000000000004</v>
      </c>
      <c r="F29" s="20">
        <f t="shared" si="3"/>
        <v>26.85</v>
      </c>
      <c r="G29" s="20">
        <f t="shared" si="3"/>
        <v>116.38</v>
      </c>
      <c r="H29" s="20">
        <f t="shared" si="3"/>
        <v>841.03</v>
      </c>
      <c r="I29" s="20">
        <f t="shared" si="3"/>
        <v>7.27</v>
      </c>
      <c r="J29" s="33">
        <f>J22+J23+J24+J25+J26+J27+J28</f>
        <v>101.55</v>
      </c>
      <c r="K29" s="20">
        <f t="shared" ref="K29:P29" si="4">SUM(K22+K23+K24+K25+K26+K27+K28)</f>
        <v>202.25</v>
      </c>
      <c r="L29" s="20">
        <f t="shared" si="4"/>
        <v>10.649999999999999</v>
      </c>
      <c r="M29" s="20">
        <f t="shared" si="4"/>
        <v>2.0499999999999998</v>
      </c>
      <c r="N29" s="20">
        <f t="shared" si="4"/>
        <v>0.09</v>
      </c>
      <c r="O29" s="20">
        <f t="shared" si="4"/>
        <v>3.2800000000000002</v>
      </c>
      <c r="P29" s="20">
        <f t="shared" si="4"/>
        <v>535.92000000000007</v>
      </c>
    </row>
    <row r="30" spans="1:16" ht="21" customHeight="1" x14ac:dyDescent="0.25">
      <c r="A30" s="64" t="s">
        <v>124</v>
      </c>
      <c r="B30" s="17"/>
      <c r="C30" s="21" t="s">
        <v>170</v>
      </c>
      <c r="D30" s="2">
        <v>200</v>
      </c>
      <c r="E30" s="2">
        <v>5.6</v>
      </c>
      <c r="F30" s="2">
        <v>7</v>
      </c>
      <c r="G30" s="2">
        <v>9.4</v>
      </c>
      <c r="H30" s="2">
        <v>123</v>
      </c>
      <c r="I30" s="2">
        <v>2.2999999999999998</v>
      </c>
      <c r="J30" s="2">
        <v>216</v>
      </c>
      <c r="K30" s="2">
        <v>25.2</v>
      </c>
      <c r="L30" s="2">
        <v>0.2</v>
      </c>
      <c r="M30" s="2">
        <v>7.0000000000000007E-2</v>
      </c>
      <c r="N30" s="2">
        <v>0.04</v>
      </c>
      <c r="O30" s="2">
        <v>0</v>
      </c>
      <c r="P30" s="2">
        <v>162</v>
      </c>
    </row>
    <row r="31" spans="1:16" ht="15.75" x14ac:dyDescent="0.25">
      <c r="A31" s="64"/>
      <c r="B31" s="18" t="s">
        <v>30</v>
      </c>
      <c r="C31" s="27"/>
      <c r="D31" s="20">
        <f>SUM(D30)</f>
        <v>200</v>
      </c>
      <c r="E31" s="20">
        <f t="shared" ref="E31:O31" si="5">SUM(E30)</f>
        <v>5.6</v>
      </c>
      <c r="F31" s="20">
        <f t="shared" si="5"/>
        <v>7</v>
      </c>
      <c r="G31" s="20">
        <f t="shared" si="5"/>
        <v>9.4</v>
      </c>
      <c r="H31" s="20">
        <f t="shared" si="5"/>
        <v>123</v>
      </c>
      <c r="I31" s="20">
        <f t="shared" si="5"/>
        <v>2.2999999999999998</v>
      </c>
      <c r="J31" s="20">
        <f t="shared" si="5"/>
        <v>216</v>
      </c>
      <c r="K31" s="20">
        <f t="shared" si="5"/>
        <v>25.2</v>
      </c>
      <c r="L31" s="20">
        <f t="shared" si="5"/>
        <v>0.2</v>
      </c>
      <c r="M31" s="20">
        <f t="shared" si="5"/>
        <v>7.0000000000000007E-2</v>
      </c>
      <c r="N31" s="20">
        <f t="shared" si="5"/>
        <v>0.04</v>
      </c>
      <c r="O31" s="20">
        <f t="shared" si="5"/>
        <v>0</v>
      </c>
      <c r="P31" s="20">
        <f>SUM(P30)</f>
        <v>162</v>
      </c>
    </row>
    <row r="32" spans="1:16" ht="24" customHeight="1" x14ac:dyDescent="0.25">
      <c r="A32" s="64"/>
      <c r="B32" s="29" t="s">
        <v>39</v>
      </c>
      <c r="C32" s="30"/>
      <c r="D32" s="32">
        <f t="shared" ref="D32:P32" si="6">D11+D18+D21+D29+D31</f>
        <v>2530</v>
      </c>
      <c r="E32" s="32">
        <f t="shared" si="6"/>
        <v>94.21</v>
      </c>
      <c r="F32" s="32">
        <f t="shared" si="6"/>
        <v>86.11</v>
      </c>
      <c r="G32" s="32">
        <f t="shared" si="6"/>
        <v>426.40999999999997</v>
      </c>
      <c r="H32" s="32">
        <f t="shared" si="6"/>
        <v>2849.33</v>
      </c>
      <c r="I32" s="32">
        <f t="shared" si="6"/>
        <v>188.41000000000005</v>
      </c>
      <c r="J32" s="32">
        <f t="shared" si="6"/>
        <v>923.3</v>
      </c>
      <c r="K32" s="32">
        <f t="shared" si="6"/>
        <v>448.34999999999997</v>
      </c>
      <c r="L32" s="32">
        <f t="shared" si="6"/>
        <v>23.419999999999998</v>
      </c>
      <c r="M32" s="32">
        <f t="shared" si="6"/>
        <v>3.7399999999999998</v>
      </c>
      <c r="N32" s="32">
        <f t="shared" si="6"/>
        <v>0.89000000000000012</v>
      </c>
      <c r="O32" s="32">
        <f t="shared" si="6"/>
        <v>13.34</v>
      </c>
      <c r="P32" s="32">
        <f t="shared" si="6"/>
        <v>1639.8</v>
      </c>
    </row>
  </sheetData>
  <mergeCells count="19">
    <mergeCell ref="J2:J3"/>
    <mergeCell ref="K2:K3"/>
    <mergeCell ref="L2:L3"/>
    <mergeCell ref="D2:D3"/>
    <mergeCell ref="E2:G2"/>
    <mergeCell ref="H2:H3"/>
    <mergeCell ref="A1:P1"/>
    <mergeCell ref="A30:A32"/>
    <mergeCell ref="A22:A29"/>
    <mergeCell ref="A19:A21"/>
    <mergeCell ref="B2:B3"/>
    <mergeCell ref="C2:C3"/>
    <mergeCell ref="O2:O3"/>
    <mergeCell ref="P2:P3"/>
    <mergeCell ref="A12:A18"/>
    <mergeCell ref="M2:M3"/>
    <mergeCell ref="N2:N3"/>
    <mergeCell ref="A2:A11"/>
    <mergeCell ref="I2:I3"/>
  </mergeCells>
  <pageMargins left="0.19791666666666666" right="0.10416666666666667" top="0.10416666666666667" bottom="7.2916666666666671E-2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view="pageLayout" topLeftCell="A13" zoomScaleNormal="100" workbookViewId="0">
      <selection sqref="A1:P31"/>
    </sheetView>
  </sheetViews>
  <sheetFormatPr defaultRowHeight="15" x14ac:dyDescent="0.25"/>
  <cols>
    <col min="1" max="1" width="5.140625" customWidth="1"/>
    <col min="2" max="2" width="8.42578125" customWidth="1"/>
    <col min="3" max="3" width="31.5703125" customWidth="1"/>
    <col min="5" max="5" width="8.140625" customWidth="1"/>
    <col min="6" max="6" width="8.28515625" customWidth="1"/>
    <col min="7" max="7" width="7.7109375" customWidth="1"/>
    <col min="8" max="8" width="8" customWidth="1"/>
    <col min="9" max="9" width="7.85546875" customWidth="1"/>
    <col min="10" max="10" width="7.28515625" customWidth="1"/>
    <col min="11" max="11" width="7.7109375" customWidth="1"/>
    <col min="12" max="12" width="6.85546875" customWidth="1"/>
    <col min="13" max="13" width="7" customWidth="1"/>
    <col min="14" max="14" width="7.42578125" customWidth="1"/>
    <col min="15" max="15" width="6.5703125" customWidth="1"/>
    <col min="16" max="16" width="7.140625" customWidth="1"/>
  </cols>
  <sheetData>
    <row r="1" spans="1:16" ht="28.5" customHeight="1" x14ac:dyDescent="0.25">
      <c r="A1" s="49" t="s">
        <v>125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</row>
    <row r="2" spans="1:16" ht="15" customHeight="1" x14ac:dyDescent="0.25">
      <c r="A2" s="59" t="s">
        <v>1</v>
      </c>
      <c r="B2" s="62" t="s">
        <v>2</v>
      </c>
      <c r="C2" s="63" t="s">
        <v>3</v>
      </c>
      <c r="D2" s="63" t="s">
        <v>4</v>
      </c>
      <c r="E2" s="63" t="s">
        <v>5</v>
      </c>
      <c r="F2" s="63"/>
      <c r="G2" s="63"/>
      <c r="H2" s="63" t="s">
        <v>6</v>
      </c>
      <c r="I2" s="63" t="s">
        <v>7</v>
      </c>
      <c r="J2" s="63" t="s">
        <v>8</v>
      </c>
      <c r="K2" s="63" t="s">
        <v>9</v>
      </c>
      <c r="L2" s="63" t="s">
        <v>10</v>
      </c>
      <c r="M2" s="63" t="s">
        <v>11</v>
      </c>
      <c r="N2" s="63" t="s">
        <v>12</v>
      </c>
      <c r="O2" s="63" t="s">
        <v>13</v>
      </c>
      <c r="P2" s="63" t="s">
        <v>14</v>
      </c>
    </row>
    <row r="3" spans="1:16" x14ac:dyDescent="0.25">
      <c r="A3" s="60"/>
      <c r="B3" s="62"/>
      <c r="C3" s="63"/>
      <c r="D3" s="63"/>
      <c r="E3" s="1" t="s">
        <v>15</v>
      </c>
      <c r="F3" s="1" t="s">
        <v>16</v>
      </c>
      <c r="G3" s="1" t="s">
        <v>17</v>
      </c>
      <c r="H3" s="63"/>
      <c r="I3" s="63"/>
      <c r="J3" s="63"/>
      <c r="K3" s="63"/>
      <c r="L3" s="63"/>
      <c r="M3" s="63"/>
      <c r="N3" s="63"/>
      <c r="O3" s="63"/>
      <c r="P3" s="63"/>
    </row>
    <row r="4" spans="1:16" ht="15.75" customHeight="1" x14ac:dyDescent="0.25">
      <c r="A4" s="60"/>
      <c r="B4" s="2" t="s">
        <v>66</v>
      </c>
      <c r="C4" s="34" t="s">
        <v>67</v>
      </c>
      <c r="D4" s="2">
        <v>220</v>
      </c>
      <c r="E4" s="42">
        <v>14.9</v>
      </c>
      <c r="F4" s="42">
        <v>17.5</v>
      </c>
      <c r="G4" s="42">
        <v>8.0299999999999994</v>
      </c>
      <c r="H4" s="42">
        <v>249.5</v>
      </c>
      <c r="I4" s="42">
        <v>2.64</v>
      </c>
      <c r="J4" s="42">
        <v>166.3</v>
      </c>
      <c r="K4" s="42">
        <v>32.700000000000003</v>
      </c>
      <c r="L4" s="42">
        <v>2.64</v>
      </c>
      <c r="M4" s="42">
        <v>0.11</v>
      </c>
      <c r="N4" s="42">
        <v>0.22</v>
      </c>
      <c r="O4" s="42">
        <v>0.3</v>
      </c>
      <c r="P4" s="42">
        <v>136.80000000000001</v>
      </c>
    </row>
    <row r="5" spans="1:16" ht="14.25" customHeight="1" x14ac:dyDescent="0.25">
      <c r="A5" s="60"/>
      <c r="B5" s="2" t="s">
        <v>19</v>
      </c>
      <c r="C5" s="34" t="s">
        <v>20</v>
      </c>
      <c r="D5" s="2">
        <v>10</v>
      </c>
      <c r="E5" s="2">
        <v>0.05</v>
      </c>
      <c r="F5" s="2">
        <v>8.25</v>
      </c>
      <c r="G5" s="2">
        <v>0.8</v>
      </c>
      <c r="H5" s="2">
        <v>74.8</v>
      </c>
      <c r="I5" s="2">
        <v>0</v>
      </c>
      <c r="J5" s="2">
        <v>1.2</v>
      </c>
      <c r="K5" s="2">
        <v>0</v>
      </c>
      <c r="L5" s="2">
        <v>0.02</v>
      </c>
      <c r="M5" s="2">
        <v>0</v>
      </c>
      <c r="N5" s="2">
        <v>0.6</v>
      </c>
      <c r="O5" s="2">
        <v>0.1</v>
      </c>
      <c r="P5" s="2">
        <v>1.9</v>
      </c>
    </row>
    <row r="6" spans="1:16" x14ac:dyDescent="0.25">
      <c r="A6" s="60"/>
      <c r="B6" s="2" t="s">
        <v>21</v>
      </c>
      <c r="C6" s="34" t="s">
        <v>22</v>
      </c>
      <c r="D6" s="2">
        <v>100</v>
      </c>
      <c r="E6" s="2">
        <v>7.5</v>
      </c>
      <c r="F6" s="2">
        <v>2.9</v>
      </c>
      <c r="G6" s="2">
        <v>51.4</v>
      </c>
      <c r="H6" s="2">
        <v>262</v>
      </c>
      <c r="I6" s="2">
        <v>0</v>
      </c>
      <c r="J6" s="2">
        <v>19</v>
      </c>
      <c r="K6" s="2">
        <v>13</v>
      </c>
      <c r="L6" s="2">
        <v>1.2</v>
      </c>
      <c r="M6" s="2">
        <v>0.12</v>
      </c>
      <c r="N6" s="2">
        <v>0</v>
      </c>
      <c r="O6" s="2">
        <v>1.7</v>
      </c>
      <c r="P6" s="2">
        <v>65</v>
      </c>
    </row>
    <row r="7" spans="1:16" x14ac:dyDescent="0.25">
      <c r="A7" s="60"/>
      <c r="B7" s="2" t="s">
        <v>25</v>
      </c>
      <c r="C7" s="34" t="s">
        <v>26</v>
      </c>
      <c r="D7" s="2">
        <v>100</v>
      </c>
      <c r="E7" s="2">
        <v>0.3</v>
      </c>
      <c r="F7" s="2"/>
      <c r="G7" s="2">
        <v>7.2</v>
      </c>
      <c r="H7" s="2">
        <v>32</v>
      </c>
      <c r="I7" s="2">
        <v>10</v>
      </c>
      <c r="J7" s="2">
        <v>16</v>
      </c>
      <c r="K7" s="2">
        <v>16.3</v>
      </c>
      <c r="L7" s="2">
        <v>2.2000000000000002</v>
      </c>
      <c r="M7" s="2">
        <v>0.03</v>
      </c>
      <c r="N7" s="2">
        <v>0</v>
      </c>
      <c r="O7" s="2">
        <v>0.2</v>
      </c>
      <c r="P7" s="2">
        <v>11</v>
      </c>
    </row>
    <row r="8" spans="1:16" x14ac:dyDescent="0.25">
      <c r="A8" s="60"/>
      <c r="B8" s="2" t="s">
        <v>57</v>
      </c>
      <c r="C8" s="34" t="s">
        <v>58</v>
      </c>
      <c r="D8" s="2">
        <v>110</v>
      </c>
      <c r="E8" s="2">
        <v>6</v>
      </c>
      <c r="F8" s="2">
        <v>3.8</v>
      </c>
      <c r="G8" s="2">
        <v>10.199999999999999</v>
      </c>
      <c r="H8" s="2">
        <v>104.4</v>
      </c>
      <c r="I8" s="2">
        <v>142.80000000000001</v>
      </c>
      <c r="J8" s="2">
        <v>16.8</v>
      </c>
      <c r="K8" s="2">
        <v>0.1</v>
      </c>
      <c r="L8" s="2">
        <v>0.7</v>
      </c>
      <c r="M8" s="2">
        <v>0.04</v>
      </c>
      <c r="N8" s="2">
        <v>0.02</v>
      </c>
      <c r="O8" s="2">
        <v>0</v>
      </c>
      <c r="P8" s="2">
        <v>109.2</v>
      </c>
    </row>
    <row r="9" spans="1:16" ht="19.5" customHeight="1" x14ac:dyDescent="0.25">
      <c r="A9" s="60"/>
      <c r="B9" s="2" t="s">
        <v>27</v>
      </c>
      <c r="C9" s="34" t="s">
        <v>28</v>
      </c>
      <c r="D9" s="2">
        <v>200</v>
      </c>
      <c r="E9" s="2">
        <v>3.2</v>
      </c>
      <c r="F9" s="2">
        <v>2.7</v>
      </c>
      <c r="G9" s="2">
        <v>15.9</v>
      </c>
      <c r="H9" s="2">
        <v>79</v>
      </c>
      <c r="I9" s="31">
        <v>1.3</v>
      </c>
      <c r="J9" s="31">
        <v>126</v>
      </c>
      <c r="K9" s="31">
        <v>14</v>
      </c>
      <c r="L9" s="31">
        <v>0.1</v>
      </c>
      <c r="M9" s="31">
        <v>0.04</v>
      </c>
      <c r="N9" s="31">
        <v>0.02</v>
      </c>
      <c r="O9" s="31">
        <v>0</v>
      </c>
      <c r="P9" s="31">
        <v>90</v>
      </c>
    </row>
    <row r="10" spans="1:16" x14ac:dyDescent="0.25">
      <c r="A10" s="61"/>
      <c r="B10" s="4" t="s">
        <v>30</v>
      </c>
      <c r="C10" s="26"/>
      <c r="D10" s="13">
        <f>D4+D5+D6+D7+D8+D9</f>
        <v>740</v>
      </c>
      <c r="E10" s="13">
        <f t="shared" ref="E10:O10" si="0">E4+E5+E6+E7+E8+E9</f>
        <v>31.950000000000003</v>
      </c>
      <c r="F10" s="13">
        <f t="shared" si="0"/>
        <v>35.15</v>
      </c>
      <c r="G10" s="13">
        <f t="shared" si="0"/>
        <v>93.53</v>
      </c>
      <c r="H10" s="13">
        <f t="shared" si="0"/>
        <v>801.69999999999993</v>
      </c>
      <c r="I10" s="13">
        <f t="shared" si="0"/>
        <v>156.74</v>
      </c>
      <c r="J10" s="13">
        <f t="shared" si="0"/>
        <v>345.3</v>
      </c>
      <c r="K10" s="13">
        <f t="shared" si="0"/>
        <v>76.099999999999994</v>
      </c>
      <c r="L10" s="13">
        <f t="shared" si="0"/>
        <v>6.86</v>
      </c>
      <c r="M10" s="13">
        <f t="shared" si="0"/>
        <v>0.33999999999999997</v>
      </c>
      <c r="N10" s="13">
        <f t="shared" si="0"/>
        <v>0.86</v>
      </c>
      <c r="O10" s="13">
        <f t="shared" si="0"/>
        <v>2.3000000000000003</v>
      </c>
      <c r="P10" s="13">
        <f>P4+P5+P6+P7+P8+P9</f>
        <v>413.90000000000003</v>
      </c>
    </row>
    <row r="11" spans="1:16" ht="30" x14ac:dyDescent="0.25">
      <c r="A11" s="68" t="s">
        <v>29</v>
      </c>
      <c r="B11" s="2" t="s">
        <v>126</v>
      </c>
      <c r="C11" s="34" t="s">
        <v>127</v>
      </c>
      <c r="D11" s="2">
        <v>200</v>
      </c>
      <c r="E11" s="2">
        <v>2.66</v>
      </c>
      <c r="F11" s="2">
        <v>4.4000000000000004</v>
      </c>
      <c r="G11" s="2">
        <v>8.5</v>
      </c>
      <c r="H11" s="2">
        <v>84.4</v>
      </c>
      <c r="I11" s="2">
        <v>8.1999999999999993</v>
      </c>
      <c r="J11" s="2">
        <v>37.6</v>
      </c>
      <c r="K11" s="2">
        <v>23</v>
      </c>
      <c r="L11" s="2">
        <v>0.96</v>
      </c>
      <c r="M11" s="2">
        <v>0.06</v>
      </c>
      <c r="N11" s="2">
        <v>0</v>
      </c>
      <c r="O11" s="2">
        <v>1.9</v>
      </c>
      <c r="P11" s="2">
        <v>42.48</v>
      </c>
    </row>
    <row r="12" spans="1:16" x14ac:dyDescent="0.25">
      <c r="A12" s="68"/>
      <c r="B12" s="2" t="s">
        <v>103</v>
      </c>
      <c r="C12" s="34" t="s">
        <v>104</v>
      </c>
      <c r="D12" s="2">
        <v>150</v>
      </c>
      <c r="E12" s="2">
        <v>3.69</v>
      </c>
      <c r="F12" s="2">
        <v>6.07</v>
      </c>
      <c r="G12" s="2">
        <v>33.81</v>
      </c>
      <c r="H12" s="2">
        <v>204.6</v>
      </c>
      <c r="I12" s="2">
        <v>0</v>
      </c>
      <c r="J12" s="2">
        <v>5.0999999999999996</v>
      </c>
      <c r="K12" s="2">
        <v>22.8</v>
      </c>
      <c r="L12" s="2">
        <v>0.53</v>
      </c>
      <c r="M12" s="2">
        <v>0.03</v>
      </c>
      <c r="N12" s="2">
        <v>0.04</v>
      </c>
      <c r="O12" s="2">
        <v>0.28000000000000003</v>
      </c>
      <c r="P12" s="2">
        <v>70.8</v>
      </c>
    </row>
    <row r="13" spans="1:16" x14ac:dyDescent="0.25">
      <c r="A13" s="68"/>
      <c r="B13" s="2" t="s">
        <v>128</v>
      </c>
      <c r="C13" s="34" t="s">
        <v>129</v>
      </c>
      <c r="D13" s="2">
        <v>30</v>
      </c>
      <c r="E13" s="2">
        <v>0.33</v>
      </c>
      <c r="F13" s="2">
        <v>1.1399999999999999</v>
      </c>
      <c r="G13" s="2">
        <v>2.1</v>
      </c>
      <c r="H13" s="2">
        <v>19.68</v>
      </c>
      <c r="I13" s="2">
        <v>0.47</v>
      </c>
      <c r="J13" s="2">
        <v>1.35</v>
      </c>
      <c r="K13" s="2">
        <v>2.25</v>
      </c>
      <c r="L13" s="2">
        <v>0.1</v>
      </c>
      <c r="M13" s="2">
        <v>0.04</v>
      </c>
      <c r="N13" s="2">
        <v>0.01</v>
      </c>
      <c r="O13" s="2">
        <v>0.06</v>
      </c>
      <c r="P13" s="2">
        <v>4.62</v>
      </c>
    </row>
    <row r="14" spans="1:16" x14ac:dyDescent="0.25">
      <c r="A14" s="68"/>
      <c r="B14" s="2" t="s">
        <v>90</v>
      </c>
      <c r="C14" s="34" t="s">
        <v>77</v>
      </c>
      <c r="D14" s="2">
        <v>100</v>
      </c>
      <c r="E14" s="2">
        <v>13.9</v>
      </c>
      <c r="F14" s="2">
        <v>2.1</v>
      </c>
      <c r="G14" s="2">
        <v>9.6</v>
      </c>
      <c r="H14" s="2">
        <v>113</v>
      </c>
      <c r="I14" s="2">
        <v>0.4</v>
      </c>
      <c r="J14" s="2">
        <v>35</v>
      </c>
      <c r="K14" s="2">
        <v>23</v>
      </c>
      <c r="L14" s="2">
        <v>0.6</v>
      </c>
      <c r="M14" s="2">
        <v>7.0000000000000007E-2</v>
      </c>
      <c r="N14" s="2">
        <v>0.02</v>
      </c>
      <c r="O14" s="2">
        <v>1</v>
      </c>
      <c r="P14" s="2">
        <v>160</v>
      </c>
    </row>
    <row r="15" spans="1:16" x14ac:dyDescent="0.25">
      <c r="A15" s="68"/>
      <c r="B15" s="2" t="s">
        <v>21</v>
      </c>
      <c r="C15" s="34" t="s">
        <v>22</v>
      </c>
      <c r="D15" s="2">
        <v>50</v>
      </c>
      <c r="E15" s="2">
        <v>3.75</v>
      </c>
      <c r="F15" s="2">
        <v>1.45</v>
      </c>
      <c r="G15" s="2">
        <v>25.7</v>
      </c>
      <c r="H15" s="2">
        <v>131</v>
      </c>
      <c r="I15" s="2">
        <v>0</v>
      </c>
      <c r="J15" s="2">
        <v>9.5</v>
      </c>
      <c r="K15" s="2">
        <v>6.5</v>
      </c>
      <c r="L15" s="2">
        <v>0.6</v>
      </c>
      <c r="M15" s="2">
        <v>0.09</v>
      </c>
      <c r="N15" s="2">
        <v>0</v>
      </c>
      <c r="O15" s="2">
        <v>1.36</v>
      </c>
      <c r="P15" s="2">
        <v>52</v>
      </c>
    </row>
    <row r="16" spans="1:16" x14ac:dyDescent="0.25">
      <c r="A16" s="68"/>
      <c r="B16" s="2" t="s">
        <v>36</v>
      </c>
      <c r="C16" s="34" t="s">
        <v>165</v>
      </c>
      <c r="D16" s="2">
        <v>50</v>
      </c>
      <c r="E16" s="2">
        <v>3.3</v>
      </c>
      <c r="F16" s="2">
        <v>0.6</v>
      </c>
      <c r="G16" s="2">
        <v>17</v>
      </c>
      <c r="H16" s="2">
        <v>90.5</v>
      </c>
      <c r="I16" s="2">
        <v>0</v>
      </c>
      <c r="J16" s="2">
        <v>17.5</v>
      </c>
      <c r="K16" s="2">
        <v>23.5</v>
      </c>
      <c r="L16" s="2">
        <v>1.95</v>
      </c>
      <c r="M16" s="2">
        <v>0.9</v>
      </c>
      <c r="N16" s="2">
        <v>0</v>
      </c>
      <c r="O16" s="2">
        <v>0.7</v>
      </c>
      <c r="P16" s="2">
        <v>79</v>
      </c>
    </row>
    <row r="17" spans="1:16" x14ac:dyDescent="0.25">
      <c r="A17" s="68"/>
      <c r="B17" s="2" t="s">
        <v>171</v>
      </c>
      <c r="C17" s="34" t="s">
        <v>181</v>
      </c>
      <c r="D17" s="2">
        <v>200</v>
      </c>
      <c r="E17" s="2">
        <v>0.5</v>
      </c>
      <c r="F17" s="2">
        <v>0.1</v>
      </c>
      <c r="G17" s="2">
        <v>27.4</v>
      </c>
      <c r="H17" s="2">
        <v>112.6</v>
      </c>
      <c r="I17" s="2">
        <v>0</v>
      </c>
      <c r="J17" s="2">
        <v>24.3</v>
      </c>
      <c r="K17" s="2">
        <v>9.6999999999999993</v>
      </c>
      <c r="L17" s="2">
        <v>0.5</v>
      </c>
      <c r="M17" s="2">
        <v>0</v>
      </c>
      <c r="N17" s="2">
        <v>0</v>
      </c>
      <c r="O17" s="2">
        <v>0</v>
      </c>
      <c r="P17" s="2">
        <v>23.2</v>
      </c>
    </row>
    <row r="18" spans="1:16" x14ac:dyDescent="0.25">
      <c r="A18" s="68"/>
      <c r="B18" s="4" t="s">
        <v>30</v>
      </c>
      <c r="C18" s="26"/>
      <c r="D18" s="13">
        <f t="shared" ref="D18:P18" si="1">D11+D12+D13+D14+D15+D16+D17</f>
        <v>780</v>
      </c>
      <c r="E18" s="13">
        <f t="shared" si="1"/>
        <v>28.13</v>
      </c>
      <c r="F18" s="13">
        <f t="shared" si="1"/>
        <v>15.86</v>
      </c>
      <c r="G18" s="13">
        <f t="shared" si="1"/>
        <v>124.11000000000001</v>
      </c>
      <c r="H18" s="13">
        <f t="shared" si="1"/>
        <v>755.78000000000009</v>
      </c>
      <c r="I18" s="13">
        <f t="shared" si="1"/>
        <v>9.07</v>
      </c>
      <c r="J18" s="13">
        <f t="shared" si="1"/>
        <v>130.35000000000002</v>
      </c>
      <c r="K18" s="13">
        <f t="shared" si="1"/>
        <v>110.75</v>
      </c>
      <c r="L18" s="13">
        <f t="shared" si="1"/>
        <v>5.24</v>
      </c>
      <c r="M18" s="13">
        <f t="shared" si="1"/>
        <v>1.19</v>
      </c>
      <c r="N18" s="13">
        <f t="shared" si="1"/>
        <v>7.0000000000000007E-2</v>
      </c>
      <c r="O18" s="13">
        <f t="shared" si="1"/>
        <v>5.3</v>
      </c>
      <c r="P18" s="13">
        <f t="shared" si="1"/>
        <v>432.09999999999997</v>
      </c>
    </row>
    <row r="19" spans="1:16" ht="30" x14ac:dyDescent="0.25">
      <c r="A19" s="69" t="s">
        <v>179</v>
      </c>
      <c r="B19" s="2" t="s">
        <v>130</v>
      </c>
      <c r="C19" s="34" t="s">
        <v>131</v>
      </c>
      <c r="D19" s="2" t="s">
        <v>132</v>
      </c>
      <c r="E19" s="2">
        <v>14.2</v>
      </c>
      <c r="F19" s="2">
        <v>13.1</v>
      </c>
      <c r="G19" s="2">
        <v>18.100000000000001</v>
      </c>
      <c r="H19" s="2">
        <v>246.6</v>
      </c>
      <c r="I19" s="2">
        <v>0.2</v>
      </c>
      <c r="J19" s="2">
        <v>212.2</v>
      </c>
      <c r="K19" s="2">
        <v>18.600000000000001</v>
      </c>
      <c r="L19" s="2">
        <v>0.6</v>
      </c>
      <c r="M19" s="2">
        <v>0.05</v>
      </c>
      <c r="N19" s="2">
        <v>0.08</v>
      </c>
      <c r="O19" s="2">
        <v>0.5</v>
      </c>
      <c r="P19" s="2">
        <v>183</v>
      </c>
    </row>
    <row r="20" spans="1:16" x14ac:dyDescent="0.25">
      <c r="A20" s="70"/>
      <c r="B20" s="6" t="s">
        <v>43</v>
      </c>
      <c r="C20" s="11" t="s">
        <v>44</v>
      </c>
      <c r="D20" s="2">
        <v>200</v>
      </c>
      <c r="E20" s="2"/>
      <c r="F20" s="2"/>
      <c r="G20" s="2">
        <v>11.28</v>
      </c>
      <c r="H20" s="2">
        <v>45.12</v>
      </c>
      <c r="I20" s="2">
        <v>0</v>
      </c>
      <c r="J20" s="2">
        <v>12</v>
      </c>
      <c r="K20" s="2">
        <v>6</v>
      </c>
      <c r="L20" s="2">
        <v>8</v>
      </c>
      <c r="M20" s="2">
        <v>0</v>
      </c>
      <c r="N20" s="2">
        <v>0</v>
      </c>
      <c r="O20" s="2">
        <v>0</v>
      </c>
      <c r="P20" s="2">
        <v>3</v>
      </c>
    </row>
    <row r="21" spans="1:16" ht="18" customHeight="1" x14ac:dyDescent="0.25">
      <c r="A21" s="71"/>
      <c r="B21" s="4" t="s">
        <v>30</v>
      </c>
      <c r="C21" s="26"/>
      <c r="D21" s="13">
        <v>330</v>
      </c>
      <c r="E21" s="13">
        <f>E19+E20</f>
        <v>14.2</v>
      </c>
      <c r="F21" s="13">
        <f t="shared" ref="F21:P21" si="2">F19+F20</f>
        <v>13.1</v>
      </c>
      <c r="G21" s="13">
        <f t="shared" si="2"/>
        <v>29.380000000000003</v>
      </c>
      <c r="H21" s="13">
        <f t="shared" si="2"/>
        <v>291.71999999999997</v>
      </c>
      <c r="I21" s="13">
        <f t="shared" si="2"/>
        <v>0.2</v>
      </c>
      <c r="J21" s="13">
        <f t="shared" si="2"/>
        <v>224.2</v>
      </c>
      <c r="K21" s="13">
        <f t="shared" si="2"/>
        <v>24.6</v>
      </c>
      <c r="L21" s="13">
        <f t="shared" si="2"/>
        <v>8.6</v>
      </c>
      <c r="M21" s="13">
        <f t="shared" si="2"/>
        <v>0.05</v>
      </c>
      <c r="N21" s="13">
        <f t="shared" si="2"/>
        <v>0.08</v>
      </c>
      <c r="O21" s="13">
        <f t="shared" si="2"/>
        <v>0.5</v>
      </c>
      <c r="P21" s="13">
        <f t="shared" si="2"/>
        <v>186</v>
      </c>
    </row>
    <row r="22" spans="1:16" ht="18.75" customHeight="1" x14ac:dyDescent="0.25">
      <c r="A22" s="55" t="s">
        <v>175</v>
      </c>
      <c r="B22" s="2" t="s">
        <v>133</v>
      </c>
      <c r="C22" s="34" t="s">
        <v>134</v>
      </c>
      <c r="D22" s="2">
        <v>150</v>
      </c>
      <c r="E22" s="2">
        <v>17.5</v>
      </c>
      <c r="F22" s="2">
        <v>17.600000000000001</v>
      </c>
      <c r="G22" s="2">
        <v>14.2</v>
      </c>
      <c r="H22" s="2">
        <v>285</v>
      </c>
      <c r="I22" s="16">
        <v>3</v>
      </c>
      <c r="J22" s="16">
        <v>18.8</v>
      </c>
      <c r="K22" s="16">
        <v>42</v>
      </c>
      <c r="L22" s="16">
        <v>2.6</v>
      </c>
      <c r="M22" s="16">
        <v>0.2</v>
      </c>
      <c r="N22" s="16">
        <v>0.05</v>
      </c>
      <c r="O22" s="16">
        <v>0.6</v>
      </c>
      <c r="P22" s="16">
        <v>218.3</v>
      </c>
    </row>
    <row r="23" spans="1:16" x14ac:dyDescent="0.25">
      <c r="A23" s="56"/>
      <c r="B23" s="2" t="s">
        <v>35</v>
      </c>
      <c r="C23" s="34" t="s">
        <v>185</v>
      </c>
      <c r="D23" s="2">
        <v>60</v>
      </c>
      <c r="E23" s="2">
        <v>0.96</v>
      </c>
      <c r="F23" s="2">
        <v>6.06</v>
      </c>
      <c r="G23" s="2">
        <v>1.8</v>
      </c>
      <c r="H23" s="2">
        <v>65.400000000000006</v>
      </c>
      <c r="I23" s="2">
        <v>11.34</v>
      </c>
      <c r="J23" s="2">
        <v>25.8</v>
      </c>
      <c r="K23" s="2">
        <v>9</v>
      </c>
      <c r="L23" s="2">
        <v>0.36</v>
      </c>
      <c r="M23" s="2">
        <v>0.01</v>
      </c>
      <c r="N23" s="2">
        <v>0</v>
      </c>
      <c r="O23" s="2">
        <v>2.7</v>
      </c>
      <c r="P23" s="2">
        <v>19.2</v>
      </c>
    </row>
    <row r="24" spans="1:16" x14ac:dyDescent="0.25">
      <c r="A24" s="56"/>
      <c r="B24" s="2" t="s">
        <v>36</v>
      </c>
      <c r="C24" s="34" t="s">
        <v>165</v>
      </c>
      <c r="D24" s="2">
        <v>50</v>
      </c>
      <c r="E24" s="2">
        <v>3.3</v>
      </c>
      <c r="F24" s="2">
        <v>0.6</v>
      </c>
      <c r="G24" s="2">
        <v>17</v>
      </c>
      <c r="H24" s="2">
        <v>90.5</v>
      </c>
      <c r="I24" s="2">
        <v>0</v>
      </c>
      <c r="J24" s="2">
        <v>17.5</v>
      </c>
      <c r="K24" s="2">
        <v>23.5</v>
      </c>
      <c r="L24" s="2">
        <v>1.95</v>
      </c>
      <c r="M24" s="2">
        <v>0.9</v>
      </c>
      <c r="N24" s="2">
        <v>0</v>
      </c>
      <c r="O24" s="2">
        <v>0.7</v>
      </c>
      <c r="P24" s="2">
        <v>79</v>
      </c>
    </row>
    <row r="25" spans="1:16" x14ac:dyDescent="0.25">
      <c r="A25" s="56"/>
      <c r="B25" s="2" t="s">
        <v>21</v>
      </c>
      <c r="C25" s="34" t="s">
        <v>22</v>
      </c>
      <c r="D25" s="2">
        <v>50</v>
      </c>
      <c r="E25" s="2">
        <v>3.75</v>
      </c>
      <c r="F25" s="2">
        <v>1.45</v>
      </c>
      <c r="G25" s="2">
        <v>25.7</v>
      </c>
      <c r="H25" s="2">
        <v>131</v>
      </c>
      <c r="I25" s="2">
        <v>0</v>
      </c>
      <c r="J25" s="2">
        <v>9.5</v>
      </c>
      <c r="K25" s="2">
        <v>6.5</v>
      </c>
      <c r="L25" s="2">
        <v>0.6</v>
      </c>
      <c r="M25" s="2">
        <v>0.09</v>
      </c>
      <c r="N25" s="2">
        <v>0</v>
      </c>
      <c r="O25" s="2">
        <v>1.36</v>
      </c>
      <c r="P25" s="2">
        <v>52</v>
      </c>
    </row>
    <row r="26" spans="1:16" x14ac:dyDescent="0.25">
      <c r="A26" s="56"/>
      <c r="B26" s="2" t="s">
        <v>37</v>
      </c>
      <c r="C26" s="34" t="s">
        <v>38</v>
      </c>
      <c r="D26" s="2">
        <v>200</v>
      </c>
      <c r="E26" s="2">
        <v>1</v>
      </c>
      <c r="F26" s="2">
        <v>0.2</v>
      </c>
      <c r="G26" s="2">
        <v>0.2</v>
      </c>
      <c r="H26" s="2">
        <v>92</v>
      </c>
      <c r="I26" s="2">
        <v>4</v>
      </c>
      <c r="J26" s="2">
        <v>14</v>
      </c>
      <c r="K26" s="2">
        <v>0</v>
      </c>
      <c r="L26" s="2">
        <v>2.8</v>
      </c>
      <c r="M26" s="2">
        <v>0.01</v>
      </c>
      <c r="N26" s="2">
        <v>0</v>
      </c>
      <c r="O26" s="2">
        <v>0</v>
      </c>
      <c r="P26" s="2">
        <v>0</v>
      </c>
    </row>
    <row r="27" spans="1:16" ht="15" customHeight="1" x14ac:dyDescent="0.25">
      <c r="A27" s="56"/>
      <c r="B27" s="4" t="s">
        <v>30</v>
      </c>
      <c r="C27" s="26"/>
      <c r="D27" s="13">
        <f t="shared" ref="D27:P27" si="3">SUM(D22+D23+D24+D25+D26)</f>
        <v>510</v>
      </c>
      <c r="E27" s="13">
        <f t="shared" si="3"/>
        <v>26.51</v>
      </c>
      <c r="F27" s="13">
        <f t="shared" si="3"/>
        <v>25.91</v>
      </c>
      <c r="G27" s="13">
        <f t="shared" si="3"/>
        <v>58.900000000000006</v>
      </c>
      <c r="H27" s="13">
        <f t="shared" si="3"/>
        <v>663.9</v>
      </c>
      <c r="I27" s="13">
        <f t="shared" si="3"/>
        <v>18.34</v>
      </c>
      <c r="J27" s="13">
        <f t="shared" si="3"/>
        <v>85.6</v>
      </c>
      <c r="K27" s="13">
        <f t="shared" si="3"/>
        <v>81</v>
      </c>
      <c r="L27" s="13">
        <f t="shared" si="3"/>
        <v>8.3099999999999987</v>
      </c>
      <c r="M27" s="13">
        <f t="shared" si="3"/>
        <v>1.2100000000000002</v>
      </c>
      <c r="N27" s="13">
        <f t="shared" si="3"/>
        <v>0.05</v>
      </c>
      <c r="O27" s="13">
        <f t="shared" si="3"/>
        <v>5.36</v>
      </c>
      <c r="P27" s="13">
        <f t="shared" si="3"/>
        <v>368.5</v>
      </c>
    </row>
    <row r="28" spans="1:16" x14ac:dyDescent="0.25">
      <c r="A28" s="69" t="s">
        <v>180</v>
      </c>
      <c r="B28" s="2" t="s">
        <v>65</v>
      </c>
      <c r="C28" s="34" t="s">
        <v>177</v>
      </c>
      <c r="D28" s="2">
        <v>20</v>
      </c>
      <c r="E28" s="2">
        <v>1.5</v>
      </c>
      <c r="F28" s="2">
        <v>1.96</v>
      </c>
      <c r="G28" s="2">
        <v>14.9</v>
      </c>
      <c r="H28" s="2">
        <v>83.4</v>
      </c>
      <c r="I28" s="2">
        <v>0</v>
      </c>
      <c r="J28" s="2">
        <v>5.8</v>
      </c>
      <c r="K28" s="2">
        <v>4</v>
      </c>
      <c r="L28" s="2">
        <v>0.4</v>
      </c>
      <c r="M28" s="2">
        <v>0.02</v>
      </c>
      <c r="N28" s="2">
        <v>0.01</v>
      </c>
      <c r="O28" s="2">
        <v>0.7</v>
      </c>
      <c r="P28" s="2">
        <v>18</v>
      </c>
    </row>
    <row r="29" spans="1:16" x14ac:dyDescent="0.25">
      <c r="A29" s="70"/>
      <c r="B29" s="2" t="s">
        <v>91</v>
      </c>
      <c r="C29" s="34" t="s">
        <v>178</v>
      </c>
      <c r="D29" s="2">
        <v>180</v>
      </c>
      <c r="E29" s="2">
        <v>5.2</v>
      </c>
      <c r="F29" s="2">
        <v>4.5</v>
      </c>
      <c r="G29" s="2">
        <v>8.6</v>
      </c>
      <c r="H29" s="2">
        <v>95.4</v>
      </c>
      <c r="I29" s="2">
        <v>2.2999999999999998</v>
      </c>
      <c r="J29" s="2">
        <v>216</v>
      </c>
      <c r="K29" s="2">
        <v>25.2</v>
      </c>
      <c r="L29" s="2">
        <v>0.2</v>
      </c>
      <c r="M29" s="2">
        <v>7.0000000000000007E-2</v>
      </c>
      <c r="N29" s="2">
        <v>0.04</v>
      </c>
      <c r="O29" s="2">
        <v>0</v>
      </c>
      <c r="P29" s="2">
        <v>162</v>
      </c>
    </row>
    <row r="30" spans="1:16" x14ac:dyDescent="0.25">
      <c r="A30" s="70"/>
      <c r="B30" s="4" t="s">
        <v>30</v>
      </c>
      <c r="C30" s="26"/>
      <c r="D30" s="13">
        <f t="shared" ref="D30:P30" si="4">SUM(D28+D29)</f>
        <v>200</v>
      </c>
      <c r="E30" s="13">
        <f t="shared" si="4"/>
        <v>6.7</v>
      </c>
      <c r="F30" s="13">
        <f t="shared" si="4"/>
        <v>6.46</v>
      </c>
      <c r="G30" s="13">
        <f t="shared" si="4"/>
        <v>23.5</v>
      </c>
      <c r="H30" s="13">
        <f t="shared" si="4"/>
        <v>178.8</v>
      </c>
      <c r="I30" s="13">
        <f t="shared" si="4"/>
        <v>2.2999999999999998</v>
      </c>
      <c r="J30" s="13">
        <f t="shared" si="4"/>
        <v>221.8</v>
      </c>
      <c r="K30" s="13">
        <f t="shared" si="4"/>
        <v>29.2</v>
      </c>
      <c r="L30" s="13">
        <f t="shared" si="4"/>
        <v>0.60000000000000009</v>
      </c>
      <c r="M30" s="13">
        <f t="shared" si="4"/>
        <v>9.0000000000000011E-2</v>
      </c>
      <c r="N30" s="13">
        <f t="shared" si="4"/>
        <v>0.05</v>
      </c>
      <c r="O30" s="13">
        <f t="shared" si="4"/>
        <v>0.7</v>
      </c>
      <c r="P30" s="13">
        <f t="shared" si="4"/>
        <v>180</v>
      </c>
    </row>
    <row r="31" spans="1:16" ht="23.25" customHeight="1" x14ac:dyDescent="0.25">
      <c r="A31" s="71"/>
      <c r="B31" s="5" t="s">
        <v>39</v>
      </c>
      <c r="C31" s="35"/>
      <c r="D31" s="15">
        <f t="shared" ref="D31:P31" si="5">SUM(D10+D18+D21+D27+D30)</f>
        <v>2560</v>
      </c>
      <c r="E31" s="15">
        <f t="shared" si="5"/>
        <v>107.49000000000001</v>
      </c>
      <c r="F31" s="15">
        <f t="shared" si="5"/>
        <v>96.47999999999999</v>
      </c>
      <c r="G31" s="15">
        <f t="shared" si="5"/>
        <v>329.42</v>
      </c>
      <c r="H31" s="15">
        <f t="shared" si="5"/>
        <v>2691.9</v>
      </c>
      <c r="I31" s="15">
        <f t="shared" si="5"/>
        <v>186.65</v>
      </c>
      <c r="J31" s="15">
        <f t="shared" si="5"/>
        <v>1007.25</v>
      </c>
      <c r="K31" s="15">
        <f t="shared" si="5"/>
        <v>321.64999999999998</v>
      </c>
      <c r="L31" s="15">
        <f t="shared" si="5"/>
        <v>29.610000000000003</v>
      </c>
      <c r="M31" s="15">
        <f t="shared" si="5"/>
        <v>2.88</v>
      </c>
      <c r="N31" s="15">
        <f t="shared" si="5"/>
        <v>1.1100000000000001</v>
      </c>
      <c r="O31" s="15">
        <f t="shared" si="5"/>
        <v>14.16</v>
      </c>
      <c r="P31" s="15">
        <f t="shared" si="5"/>
        <v>1580.5</v>
      </c>
    </row>
  </sheetData>
  <mergeCells count="19">
    <mergeCell ref="A28:A31"/>
    <mergeCell ref="B2:B3"/>
    <mergeCell ref="C2:C3"/>
    <mergeCell ref="D2:D3"/>
    <mergeCell ref="E2:G2"/>
    <mergeCell ref="H2:H3"/>
    <mergeCell ref="A19:A21"/>
    <mergeCell ref="A22:A27"/>
    <mergeCell ref="A11:A18"/>
    <mergeCell ref="A1:P1"/>
    <mergeCell ref="A2:A10"/>
    <mergeCell ref="I2:I3"/>
    <mergeCell ref="J2:J3"/>
    <mergeCell ref="K2:K3"/>
    <mergeCell ref="O2:O3"/>
    <mergeCell ref="P2:P3"/>
    <mergeCell ref="M2:M3"/>
    <mergeCell ref="N2:N3"/>
    <mergeCell ref="L2:L3"/>
  </mergeCells>
  <pageMargins left="0.10416666666666667" right="0.10416666666666667" top="0.19791666666666666" bottom="0.1562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view="pageLayout" topLeftCell="A12" zoomScaleNormal="100" workbookViewId="0">
      <selection sqref="A1:P33"/>
    </sheetView>
  </sheetViews>
  <sheetFormatPr defaultRowHeight="15" x14ac:dyDescent="0.25"/>
  <cols>
    <col min="1" max="1" width="5.42578125" customWidth="1"/>
    <col min="3" max="3" width="34" customWidth="1"/>
    <col min="9" max="9" width="7.140625" customWidth="1"/>
    <col min="10" max="10" width="6.42578125" customWidth="1"/>
    <col min="11" max="11" width="6.5703125" customWidth="1"/>
    <col min="12" max="12" width="6" customWidth="1"/>
    <col min="13" max="13" width="5.28515625" customWidth="1"/>
    <col min="14" max="14" width="5.7109375" customWidth="1"/>
    <col min="15" max="15" width="5.85546875" customWidth="1"/>
    <col min="16" max="16" width="7" customWidth="1"/>
  </cols>
  <sheetData>
    <row r="1" spans="1:16" ht="27" customHeight="1" x14ac:dyDescent="0.25">
      <c r="A1" s="49" t="s">
        <v>113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</row>
    <row r="2" spans="1:16" ht="15" customHeight="1" x14ac:dyDescent="0.25">
      <c r="A2" s="59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/>
      <c r="G2" s="63"/>
      <c r="H2" s="63" t="s">
        <v>6</v>
      </c>
      <c r="I2" s="63" t="s">
        <v>7</v>
      </c>
      <c r="J2" s="63" t="s">
        <v>8</v>
      </c>
      <c r="K2" s="63" t="s">
        <v>9</v>
      </c>
      <c r="L2" s="63" t="s">
        <v>10</v>
      </c>
      <c r="M2" s="63" t="s">
        <v>11</v>
      </c>
      <c r="N2" s="63" t="s">
        <v>12</v>
      </c>
      <c r="O2" s="63" t="s">
        <v>13</v>
      </c>
      <c r="P2" s="63" t="s">
        <v>14</v>
      </c>
    </row>
    <row r="3" spans="1:16" x14ac:dyDescent="0.25">
      <c r="A3" s="60"/>
      <c r="B3" s="63"/>
      <c r="C3" s="63"/>
      <c r="D3" s="63"/>
      <c r="E3" s="1" t="s">
        <v>15</v>
      </c>
      <c r="F3" s="1" t="s">
        <v>16</v>
      </c>
      <c r="G3" s="1" t="s">
        <v>17</v>
      </c>
      <c r="H3" s="63"/>
      <c r="I3" s="63"/>
      <c r="J3" s="63"/>
      <c r="K3" s="63"/>
      <c r="L3" s="63"/>
      <c r="M3" s="63"/>
      <c r="N3" s="63"/>
      <c r="O3" s="63"/>
      <c r="P3" s="63"/>
    </row>
    <row r="4" spans="1:16" ht="15.75" x14ac:dyDescent="0.25">
      <c r="A4" s="60"/>
      <c r="B4" s="21" t="s">
        <v>114</v>
      </c>
      <c r="C4" s="21" t="s">
        <v>115</v>
      </c>
      <c r="D4" s="42">
        <v>200</v>
      </c>
      <c r="E4" s="42">
        <v>5.3</v>
      </c>
      <c r="F4" s="42">
        <v>11.6</v>
      </c>
      <c r="G4" s="42">
        <v>25.06</v>
      </c>
      <c r="H4" s="42">
        <v>226.2</v>
      </c>
      <c r="I4" s="48">
        <v>1.2</v>
      </c>
      <c r="J4" s="48">
        <v>126.6</v>
      </c>
      <c r="K4" s="48">
        <v>30.6</v>
      </c>
      <c r="L4" s="48">
        <v>0.56000000000000005</v>
      </c>
      <c r="M4" s="48">
        <v>0.08</v>
      </c>
      <c r="N4" s="48">
        <v>0.08</v>
      </c>
      <c r="O4" s="48">
        <v>0.2</v>
      </c>
      <c r="P4" s="48">
        <v>140.4</v>
      </c>
    </row>
    <row r="5" spans="1:16" x14ac:dyDescent="0.25">
      <c r="A5" s="60"/>
      <c r="B5" s="2" t="s">
        <v>19</v>
      </c>
      <c r="C5" s="34" t="s">
        <v>20</v>
      </c>
      <c r="D5" s="2">
        <v>10</v>
      </c>
      <c r="E5" s="2">
        <v>0.05</v>
      </c>
      <c r="F5" s="2">
        <v>8.25</v>
      </c>
      <c r="G5" s="2">
        <v>0.8</v>
      </c>
      <c r="H5" s="2">
        <v>74.8</v>
      </c>
      <c r="I5" s="2">
        <v>0</v>
      </c>
      <c r="J5" s="2">
        <v>1.2</v>
      </c>
      <c r="K5" s="2">
        <v>0</v>
      </c>
      <c r="L5" s="2">
        <v>0.02</v>
      </c>
      <c r="M5" s="2">
        <v>0</v>
      </c>
      <c r="N5" s="2">
        <v>0.6</v>
      </c>
      <c r="O5" s="2">
        <v>0.1</v>
      </c>
      <c r="P5" s="2">
        <v>1.9</v>
      </c>
    </row>
    <row r="6" spans="1:16" x14ac:dyDescent="0.25">
      <c r="A6" s="60"/>
      <c r="B6" s="2" t="s">
        <v>21</v>
      </c>
      <c r="C6" s="34" t="s">
        <v>22</v>
      </c>
      <c r="D6" s="2">
        <v>100</v>
      </c>
      <c r="E6" s="2">
        <v>7.5</v>
      </c>
      <c r="F6" s="2">
        <v>2.9</v>
      </c>
      <c r="G6" s="2">
        <v>51.4</v>
      </c>
      <c r="H6" s="2">
        <v>262</v>
      </c>
      <c r="I6" s="2">
        <v>0</v>
      </c>
      <c r="J6" s="2">
        <v>19</v>
      </c>
      <c r="K6" s="2">
        <v>13</v>
      </c>
      <c r="L6" s="2">
        <v>1.2</v>
      </c>
      <c r="M6" s="2">
        <v>0.12</v>
      </c>
      <c r="N6" s="2">
        <v>0</v>
      </c>
      <c r="O6" s="2">
        <v>1.7</v>
      </c>
      <c r="P6" s="2">
        <v>65</v>
      </c>
    </row>
    <row r="7" spans="1:16" ht="15.75" x14ac:dyDescent="0.25">
      <c r="A7" s="60"/>
      <c r="B7" s="17" t="s">
        <v>23</v>
      </c>
      <c r="C7" s="88" t="s">
        <v>24</v>
      </c>
      <c r="D7" s="17">
        <v>40</v>
      </c>
      <c r="E7" s="17">
        <v>10.199999999999999</v>
      </c>
      <c r="F7" s="17">
        <v>10.4</v>
      </c>
      <c r="G7" s="17">
        <v>0</v>
      </c>
      <c r="H7" s="17">
        <v>137.19999999999999</v>
      </c>
      <c r="I7" s="17">
        <v>0.27</v>
      </c>
      <c r="J7" s="17">
        <v>360</v>
      </c>
      <c r="K7" s="17">
        <v>20</v>
      </c>
      <c r="L7" s="17">
        <v>0.36</v>
      </c>
      <c r="M7" s="17">
        <v>0.01</v>
      </c>
      <c r="N7" s="17">
        <v>0.09</v>
      </c>
      <c r="O7" s="17">
        <v>0.2</v>
      </c>
      <c r="P7" s="17">
        <v>236</v>
      </c>
    </row>
    <row r="8" spans="1:16" x14ac:dyDescent="0.25">
      <c r="A8" s="60"/>
      <c r="B8" s="2" t="s">
        <v>25</v>
      </c>
      <c r="C8" s="34" t="s">
        <v>26</v>
      </c>
      <c r="D8" s="2">
        <v>100</v>
      </c>
      <c r="E8" s="2">
        <v>0.3</v>
      </c>
      <c r="F8" s="2"/>
      <c r="G8" s="2">
        <v>7.2</v>
      </c>
      <c r="H8" s="2">
        <v>32</v>
      </c>
      <c r="I8" s="2">
        <v>10</v>
      </c>
      <c r="J8" s="2">
        <v>16</v>
      </c>
      <c r="K8" s="2">
        <v>16.3</v>
      </c>
      <c r="L8" s="2">
        <v>2.2000000000000002</v>
      </c>
      <c r="M8" s="2">
        <v>0.03</v>
      </c>
      <c r="N8" s="2">
        <v>0</v>
      </c>
      <c r="O8" s="2">
        <v>0.2</v>
      </c>
      <c r="P8" s="2">
        <v>11</v>
      </c>
    </row>
    <row r="9" spans="1:16" x14ac:dyDescent="0.25">
      <c r="A9" s="60"/>
      <c r="B9" s="6" t="s">
        <v>43</v>
      </c>
      <c r="C9" s="34" t="s">
        <v>44</v>
      </c>
      <c r="D9" s="2">
        <v>200</v>
      </c>
      <c r="E9" s="2"/>
      <c r="F9" s="2"/>
      <c r="G9" s="2">
        <v>11.28</v>
      </c>
      <c r="H9" s="2">
        <v>45.12</v>
      </c>
      <c r="I9" s="2">
        <v>0</v>
      </c>
      <c r="J9" s="2">
        <v>12</v>
      </c>
      <c r="K9" s="2">
        <v>6</v>
      </c>
      <c r="L9" s="2">
        <v>8</v>
      </c>
      <c r="M9" s="2">
        <v>0</v>
      </c>
      <c r="N9" s="2">
        <v>0</v>
      </c>
      <c r="O9" s="2">
        <v>0</v>
      </c>
      <c r="P9" s="2">
        <v>3</v>
      </c>
    </row>
    <row r="10" spans="1:16" x14ac:dyDescent="0.25">
      <c r="A10" s="61"/>
      <c r="B10" s="4" t="s">
        <v>30</v>
      </c>
      <c r="C10" s="26"/>
      <c r="D10" s="13">
        <f t="shared" ref="D10:P10" si="0">SUM(D4+D5+D6+D7+D8+D9)</f>
        <v>650</v>
      </c>
      <c r="E10" s="13">
        <f t="shared" si="0"/>
        <v>23.349999999999998</v>
      </c>
      <c r="F10" s="13">
        <f t="shared" si="0"/>
        <v>33.15</v>
      </c>
      <c r="G10" s="13">
        <f t="shared" si="0"/>
        <v>95.74</v>
      </c>
      <c r="H10" s="13">
        <f t="shared" si="0"/>
        <v>777.32</v>
      </c>
      <c r="I10" s="13">
        <f t="shared" si="0"/>
        <v>11.47</v>
      </c>
      <c r="J10" s="13">
        <f t="shared" si="0"/>
        <v>534.79999999999995</v>
      </c>
      <c r="K10" s="13">
        <f t="shared" si="0"/>
        <v>85.9</v>
      </c>
      <c r="L10" s="13">
        <f t="shared" si="0"/>
        <v>12.34</v>
      </c>
      <c r="M10" s="13">
        <f t="shared" si="0"/>
        <v>0.24000000000000002</v>
      </c>
      <c r="N10" s="13">
        <f t="shared" si="0"/>
        <v>0.76999999999999991</v>
      </c>
      <c r="O10" s="13">
        <f t="shared" si="0"/>
        <v>2.4000000000000004</v>
      </c>
      <c r="P10" s="13">
        <f t="shared" si="0"/>
        <v>457.3</v>
      </c>
    </row>
    <row r="11" spans="1:16" ht="18.75" customHeight="1" x14ac:dyDescent="0.25">
      <c r="A11" s="68" t="s">
        <v>194</v>
      </c>
      <c r="B11" s="2" t="s">
        <v>116</v>
      </c>
      <c r="C11" s="34" t="s">
        <v>117</v>
      </c>
      <c r="D11" s="2">
        <v>200</v>
      </c>
      <c r="E11" s="2">
        <v>2.64</v>
      </c>
      <c r="F11" s="2">
        <v>3.7</v>
      </c>
      <c r="G11" s="2">
        <v>12.1</v>
      </c>
      <c r="H11" s="2">
        <v>92.2</v>
      </c>
      <c r="I11" s="2">
        <v>6.9</v>
      </c>
      <c r="J11" s="2">
        <v>22.2</v>
      </c>
      <c r="K11" s="2">
        <v>21.8</v>
      </c>
      <c r="L11" s="2">
        <v>0.7</v>
      </c>
      <c r="M11" s="2">
        <v>0.17</v>
      </c>
      <c r="N11" s="2">
        <v>0.03</v>
      </c>
      <c r="O11" s="2">
        <v>0.2</v>
      </c>
      <c r="P11" s="2">
        <v>52.66</v>
      </c>
    </row>
    <row r="12" spans="1:16" x14ac:dyDescent="0.25">
      <c r="A12" s="68"/>
      <c r="B12" s="6" t="s">
        <v>118</v>
      </c>
      <c r="C12" s="34" t="s">
        <v>119</v>
      </c>
      <c r="D12" s="2">
        <v>150</v>
      </c>
      <c r="E12" s="2">
        <v>5.6</v>
      </c>
      <c r="F12" s="2">
        <v>0.67</v>
      </c>
      <c r="G12" s="2">
        <v>29</v>
      </c>
      <c r="H12" s="2">
        <v>144.9</v>
      </c>
      <c r="I12" s="2">
        <v>0.01</v>
      </c>
      <c r="J12" s="2">
        <v>5.7</v>
      </c>
      <c r="K12" s="2">
        <v>8.1</v>
      </c>
      <c r="L12" s="2">
        <v>0.78</v>
      </c>
      <c r="M12" s="2">
        <v>0.06</v>
      </c>
      <c r="N12" s="2">
        <v>0</v>
      </c>
      <c r="O12" s="2">
        <v>0.8</v>
      </c>
      <c r="P12" s="2">
        <v>35.700000000000003</v>
      </c>
    </row>
    <row r="13" spans="1:16" x14ac:dyDescent="0.25">
      <c r="A13" s="68"/>
      <c r="B13" s="2" t="s">
        <v>120</v>
      </c>
      <c r="C13" s="34" t="s">
        <v>121</v>
      </c>
      <c r="D13" s="2">
        <v>100</v>
      </c>
      <c r="E13" s="2">
        <v>16.5</v>
      </c>
      <c r="F13" s="2">
        <v>17.600000000000001</v>
      </c>
      <c r="G13" s="2">
        <v>3.36</v>
      </c>
      <c r="H13" s="2">
        <v>237.6</v>
      </c>
      <c r="I13" s="2">
        <v>1.04</v>
      </c>
      <c r="J13" s="2">
        <v>13.6</v>
      </c>
      <c r="K13" s="2">
        <v>24</v>
      </c>
      <c r="L13" s="2">
        <v>2.56</v>
      </c>
      <c r="M13" s="2">
        <v>7.0000000000000007E-2</v>
      </c>
      <c r="N13" s="2">
        <v>0.04</v>
      </c>
      <c r="O13" s="2">
        <v>0.7</v>
      </c>
      <c r="P13" s="2">
        <v>215</v>
      </c>
    </row>
    <row r="14" spans="1:16" x14ac:dyDescent="0.25">
      <c r="A14" s="68"/>
      <c r="B14" s="2" t="s">
        <v>62</v>
      </c>
      <c r="C14" s="34" t="s">
        <v>63</v>
      </c>
      <c r="D14" s="2">
        <v>60</v>
      </c>
      <c r="E14" s="2">
        <v>0.5</v>
      </c>
      <c r="F14" s="2">
        <v>0.06</v>
      </c>
      <c r="G14" s="2">
        <v>1.5</v>
      </c>
      <c r="H14" s="2">
        <v>8.4</v>
      </c>
      <c r="I14" s="2">
        <v>6</v>
      </c>
      <c r="J14" s="2">
        <v>13.8</v>
      </c>
      <c r="K14" s="2">
        <v>8.4</v>
      </c>
      <c r="L14" s="2">
        <v>0.36</v>
      </c>
      <c r="M14" s="2">
        <v>0.02</v>
      </c>
      <c r="N14" s="2">
        <v>0</v>
      </c>
      <c r="O14" s="2">
        <v>0.06</v>
      </c>
      <c r="P14" s="2">
        <v>25.2</v>
      </c>
    </row>
    <row r="15" spans="1:16" x14ac:dyDescent="0.25">
      <c r="A15" s="68"/>
      <c r="B15" s="2" t="s">
        <v>36</v>
      </c>
      <c r="C15" s="34" t="s">
        <v>165</v>
      </c>
      <c r="D15" s="2">
        <v>50</v>
      </c>
      <c r="E15" s="2">
        <v>3.3</v>
      </c>
      <c r="F15" s="2">
        <v>0.6</v>
      </c>
      <c r="G15" s="2">
        <v>17</v>
      </c>
      <c r="H15" s="2">
        <v>90.5</v>
      </c>
      <c r="I15" s="2">
        <v>0</v>
      </c>
      <c r="J15" s="2">
        <v>17.5</v>
      </c>
      <c r="K15" s="2">
        <v>23.5</v>
      </c>
      <c r="L15" s="2">
        <v>1.95</v>
      </c>
      <c r="M15" s="2">
        <v>0.9</v>
      </c>
      <c r="N15" s="2">
        <v>0</v>
      </c>
      <c r="O15" s="2">
        <v>0.7</v>
      </c>
      <c r="P15" s="2">
        <v>79</v>
      </c>
    </row>
    <row r="16" spans="1:16" x14ac:dyDescent="0.25">
      <c r="A16" s="68"/>
      <c r="B16" s="2" t="s">
        <v>21</v>
      </c>
      <c r="C16" s="34" t="s">
        <v>22</v>
      </c>
      <c r="D16" s="2">
        <v>50</v>
      </c>
      <c r="E16" s="2">
        <v>3.75</v>
      </c>
      <c r="F16" s="2">
        <v>1.45</v>
      </c>
      <c r="G16" s="2">
        <v>25.7</v>
      </c>
      <c r="H16" s="2">
        <v>131</v>
      </c>
      <c r="I16" s="2">
        <v>0</v>
      </c>
      <c r="J16" s="2">
        <v>9.5</v>
      </c>
      <c r="K16" s="2">
        <v>6.5</v>
      </c>
      <c r="L16" s="2">
        <v>0.6</v>
      </c>
      <c r="M16" s="2">
        <v>0.09</v>
      </c>
      <c r="N16" s="2">
        <v>0</v>
      </c>
      <c r="O16" s="2">
        <v>1.36</v>
      </c>
      <c r="P16" s="2">
        <v>52</v>
      </c>
    </row>
    <row r="17" spans="1:16" x14ac:dyDescent="0.25">
      <c r="A17" s="68"/>
      <c r="B17" s="7" t="s">
        <v>192</v>
      </c>
      <c r="C17" s="25" t="s">
        <v>167</v>
      </c>
      <c r="D17" s="24">
        <v>200</v>
      </c>
      <c r="E17" s="24">
        <v>0.5</v>
      </c>
      <c r="F17" s="24">
        <v>0.2</v>
      </c>
      <c r="G17" s="24">
        <v>23.1</v>
      </c>
      <c r="H17" s="24">
        <v>96</v>
      </c>
      <c r="I17" s="24">
        <v>4.3</v>
      </c>
      <c r="J17" s="24">
        <v>22</v>
      </c>
      <c r="K17" s="24">
        <v>14</v>
      </c>
      <c r="L17" s="24">
        <v>1.1000000000000001</v>
      </c>
      <c r="M17" s="24">
        <v>0.02</v>
      </c>
      <c r="N17" s="24">
        <v>0</v>
      </c>
      <c r="O17" s="24">
        <v>0.2</v>
      </c>
      <c r="P17" s="24">
        <v>16</v>
      </c>
    </row>
    <row r="18" spans="1:16" x14ac:dyDescent="0.25">
      <c r="A18" s="68"/>
      <c r="B18" s="4" t="s">
        <v>30</v>
      </c>
      <c r="C18" s="26"/>
      <c r="D18" s="13">
        <f t="shared" ref="D18:P18" si="1">SUM(D11+D12+D13+D14+D15+D16+D17)</f>
        <v>810</v>
      </c>
      <c r="E18" s="13">
        <f t="shared" si="1"/>
        <v>32.790000000000006</v>
      </c>
      <c r="F18" s="13">
        <f t="shared" si="1"/>
        <v>24.28</v>
      </c>
      <c r="G18" s="13">
        <f t="shared" si="1"/>
        <v>111.75999999999999</v>
      </c>
      <c r="H18" s="13">
        <f t="shared" si="1"/>
        <v>800.6</v>
      </c>
      <c r="I18" s="13">
        <f t="shared" si="1"/>
        <v>18.25</v>
      </c>
      <c r="J18" s="13">
        <f t="shared" si="1"/>
        <v>104.3</v>
      </c>
      <c r="K18" s="13">
        <f t="shared" si="1"/>
        <v>106.3</v>
      </c>
      <c r="L18" s="13">
        <f t="shared" si="1"/>
        <v>8.0500000000000007</v>
      </c>
      <c r="M18" s="13">
        <f t="shared" si="1"/>
        <v>1.3300000000000003</v>
      </c>
      <c r="N18" s="13">
        <f t="shared" si="1"/>
        <v>7.0000000000000007E-2</v>
      </c>
      <c r="O18" s="13">
        <f t="shared" si="1"/>
        <v>4.0200000000000005</v>
      </c>
      <c r="P18" s="13">
        <f t="shared" si="1"/>
        <v>475.56</v>
      </c>
    </row>
    <row r="19" spans="1:16" x14ac:dyDescent="0.25">
      <c r="A19" s="72" t="s">
        <v>54</v>
      </c>
      <c r="B19" s="2" t="s">
        <v>55</v>
      </c>
      <c r="C19" s="34" t="s">
        <v>56</v>
      </c>
      <c r="D19" s="2">
        <v>80</v>
      </c>
      <c r="E19" s="2">
        <v>2.4</v>
      </c>
      <c r="F19" s="2">
        <v>8.4</v>
      </c>
      <c r="G19" s="2">
        <v>40.799999999999997</v>
      </c>
      <c r="H19" s="2">
        <v>248</v>
      </c>
      <c r="I19" s="2">
        <v>0.2</v>
      </c>
      <c r="J19" s="2">
        <v>12</v>
      </c>
      <c r="K19" s="2">
        <v>6</v>
      </c>
      <c r="L19" s="2">
        <v>0.8</v>
      </c>
      <c r="M19" s="2">
        <v>0.04</v>
      </c>
      <c r="N19" s="2">
        <v>0.06</v>
      </c>
      <c r="O19" s="2">
        <v>0.4</v>
      </c>
      <c r="P19" s="2">
        <v>24</v>
      </c>
    </row>
    <row r="20" spans="1:16" x14ac:dyDescent="0.25">
      <c r="A20" s="72"/>
      <c r="B20" s="2" t="s">
        <v>57</v>
      </c>
      <c r="C20" s="34" t="s">
        <v>58</v>
      </c>
      <c r="D20" s="2">
        <v>110</v>
      </c>
      <c r="E20" s="2">
        <v>6</v>
      </c>
      <c r="F20" s="2">
        <v>3.8</v>
      </c>
      <c r="G20" s="2">
        <v>10.199999999999999</v>
      </c>
      <c r="H20" s="2">
        <v>104.4</v>
      </c>
      <c r="I20" s="2">
        <v>142.80000000000001</v>
      </c>
      <c r="J20" s="2">
        <v>16.8</v>
      </c>
      <c r="K20" s="2">
        <v>0.1</v>
      </c>
      <c r="L20" s="2">
        <v>0.7</v>
      </c>
      <c r="M20" s="2">
        <v>0.04</v>
      </c>
      <c r="N20" s="2">
        <v>0.02</v>
      </c>
      <c r="O20" s="2">
        <v>0</v>
      </c>
      <c r="P20" s="2">
        <v>109.2</v>
      </c>
    </row>
    <row r="21" spans="1:16" x14ac:dyDescent="0.25">
      <c r="A21" s="72"/>
      <c r="B21" s="2" t="s">
        <v>171</v>
      </c>
      <c r="C21" s="34" t="s">
        <v>204</v>
      </c>
      <c r="D21" s="2">
        <v>200</v>
      </c>
      <c r="E21" s="2">
        <v>0.3</v>
      </c>
      <c r="F21" s="2">
        <v>0</v>
      </c>
      <c r="G21" s="2">
        <v>20.100000000000001</v>
      </c>
      <c r="H21" s="2">
        <v>81</v>
      </c>
      <c r="I21" s="2">
        <v>0.8</v>
      </c>
      <c r="J21" s="2">
        <v>10</v>
      </c>
      <c r="K21" s="2">
        <v>3</v>
      </c>
      <c r="L21" s="2">
        <v>0.6</v>
      </c>
      <c r="M21" s="2">
        <v>0</v>
      </c>
      <c r="N21" s="2">
        <v>0</v>
      </c>
      <c r="O21" s="2">
        <v>0</v>
      </c>
      <c r="P21" s="2">
        <v>6</v>
      </c>
    </row>
    <row r="22" spans="1:16" ht="20.25" customHeight="1" x14ac:dyDescent="0.25">
      <c r="A22" s="72"/>
      <c r="B22" s="4" t="s">
        <v>30</v>
      </c>
      <c r="C22" s="26"/>
      <c r="D22" s="13">
        <f>SUM(D19+D20+D21)</f>
        <v>390</v>
      </c>
      <c r="E22" s="13">
        <f t="shared" ref="E22:P22" si="2">SUM(E19+E20+E21)</f>
        <v>8.7000000000000011</v>
      </c>
      <c r="F22" s="13">
        <f t="shared" si="2"/>
        <v>12.2</v>
      </c>
      <c r="G22" s="13">
        <f t="shared" si="2"/>
        <v>71.099999999999994</v>
      </c>
      <c r="H22" s="13">
        <f t="shared" si="2"/>
        <v>433.4</v>
      </c>
      <c r="I22" s="13">
        <f t="shared" si="2"/>
        <v>143.80000000000001</v>
      </c>
      <c r="J22" s="13">
        <f t="shared" si="2"/>
        <v>38.799999999999997</v>
      </c>
      <c r="K22" s="13">
        <f t="shared" si="2"/>
        <v>9.1</v>
      </c>
      <c r="L22" s="13">
        <f t="shared" si="2"/>
        <v>2.1</v>
      </c>
      <c r="M22" s="13">
        <f t="shared" si="2"/>
        <v>0.08</v>
      </c>
      <c r="N22" s="13">
        <f t="shared" si="2"/>
        <v>0.08</v>
      </c>
      <c r="O22" s="13">
        <f t="shared" si="2"/>
        <v>0.4</v>
      </c>
      <c r="P22" s="13">
        <f t="shared" si="2"/>
        <v>139.19999999999999</v>
      </c>
    </row>
    <row r="23" spans="1:16" ht="17.25" customHeight="1" x14ac:dyDescent="0.25">
      <c r="A23" s="55" t="s">
        <v>59</v>
      </c>
      <c r="B23" s="2" t="s">
        <v>62</v>
      </c>
      <c r="C23" s="34" t="s">
        <v>63</v>
      </c>
      <c r="D23" s="2">
        <v>60</v>
      </c>
      <c r="E23" s="2">
        <v>0.5</v>
      </c>
      <c r="F23" s="2">
        <v>0.06</v>
      </c>
      <c r="G23" s="2">
        <v>1.5</v>
      </c>
      <c r="H23" s="2">
        <v>8.4</v>
      </c>
      <c r="I23" s="2">
        <v>6</v>
      </c>
      <c r="J23" s="2">
        <v>13.8</v>
      </c>
      <c r="K23" s="2">
        <v>8.4</v>
      </c>
      <c r="L23" s="2">
        <v>0.36</v>
      </c>
      <c r="M23" s="2">
        <v>0.02</v>
      </c>
      <c r="N23" s="2">
        <v>0</v>
      </c>
      <c r="O23" s="2">
        <v>0.06</v>
      </c>
      <c r="P23" s="2">
        <v>25.2</v>
      </c>
    </row>
    <row r="24" spans="1:16" ht="18" customHeight="1" x14ac:dyDescent="0.25">
      <c r="A24" s="56"/>
      <c r="B24" s="2" t="s">
        <v>122</v>
      </c>
      <c r="C24" s="34" t="s">
        <v>123</v>
      </c>
      <c r="D24" s="2">
        <v>120</v>
      </c>
      <c r="E24" s="2">
        <v>11.4</v>
      </c>
      <c r="F24" s="2">
        <v>6.2</v>
      </c>
      <c r="G24" s="2">
        <v>5.4</v>
      </c>
      <c r="H24" s="2">
        <v>123</v>
      </c>
      <c r="I24" s="2">
        <v>4</v>
      </c>
      <c r="J24" s="2">
        <v>30.1</v>
      </c>
      <c r="K24" s="2">
        <v>33.5</v>
      </c>
      <c r="L24" s="2">
        <v>0.7</v>
      </c>
      <c r="M24" s="2">
        <v>7.0000000000000007E-2</v>
      </c>
      <c r="N24" s="2">
        <v>0.01</v>
      </c>
      <c r="O24" s="2">
        <v>3.6</v>
      </c>
      <c r="P24" s="2">
        <v>174.6</v>
      </c>
    </row>
    <row r="25" spans="1:16" x14ac:dyDescent="0.25">
      <c r="A25" s="56"/>
      <c r="B25" s="2" t="s">
        <v>71</v>
      </c>
      <c r="C25" s="34" t="s">
        <v>72</v>
      </c>
      <c r="D25" s="2">
        <v>150</v>
      </c>
      <c r="E25" s="42">
        <v>3.2</v>
      </c>
      <c r="F25" s="42">
        <v>6.7</v>
      </c>
      <c r="G25" s="42">
        <v>16.7</v>
      </c>
      <c r="H25" s="42">
        <v>150.80000000000001</v>
      </c>
      <c r="I25" s="42">
        <v>5.2</v>
      </c>
      <c r="J25" s="42">
        <v>39.799999999999997</v>
      </c>
      <c r="K25" s="42">
        <v>29.1</v>
      </c>
      <c r="L25" s="42">
        <v>1.08</v>
      </c>
      <c r="M25" s="42">
        <v>0.1</v>
      </c>
      <c r="N25" s="42">
        <v>0.05</v>
      </c>
      <c r="O25" s="42">
        <v>0.15</v>
      </c>
      <c r="P25" s="42">
        <v>85.5</v>
      </c>
    </row>
    <row r="26" spans="1:16" x14ac:dyDescent="0.25">
      <c r="A26" s="56"/>
      <c r="B26" s="2" t="s">
        <v>36</v>
      </c>
      <c r="C26" s="34" t="s">
        <v>165</v>
      </c>
      <c r="D26" s="2">
        <v>50</v>
      </c>
      <c r="E26" s="2">
        <v>3.3</v>
      </c>
      <c r="F26" s="2">
        <v>0.6</v>
      </c>
      <c r="G26" s="2">
        <v>17</v>
      </c>
      <c r="H26" s="2">
        <v>90.5</v>
      </c>
      <c r="I26" s="2">
        <v>0</v>
      </c>
      <c r="J26" s="2">
        <v>17.5</v>
      </c>
      <c r="K26" s="2">
        <v>23.5</v>
      </c>
      <c r="L26" s="2">
        <v>1.95</v>
      </c>
      <c r="M26" s="2">
        <v>0.9</v>
      </c>
      <c r="N26" s="2">
        <v>0</v>
      </c>
      <c r="O26" s="2">
        <v>0.7</v>
      </c>
      <c r="P26" s="2">
        <v>79</v>
      </c>
    </row>
    <row r="27" spans="1:16" x14ac:dyDescent="0.25">
      <c r="A27" s="56"/>
      <c r="B27" s="2" t="s">
        <v>21</v>
      </c>
      <c r="C27" s="34" t="s">
        <v>22</v>
      </c>
      <c r="D27" s="2">
        <v>50</v>
      </c>
      <c r="E27" s="2">
        <v>3.75</v>
      </c>
      <c r="F27" s="2">
        <v>1.45</v>
      </c>
      <c r="G27" s="2">
        <v>25.7</v>
      </c>
      <c r="H27" s="2">
        <v>131</v>
      </c>
      <c r="I27" s="2">
        <v>0</v>
      </c>
      <c r="J27" s="2">
        <v>9.5</v>
      </c>
      <c r="K27" s="2">
        <v>6.5</v>
      </c>
      <c r="L27" s="2">
        <v>0.6</v>
      </c>
      <c r="M27" s="2">
        <v>0.09</v>
      </c>
      <c r="N27" s="2">
        <v>0</v>
      </c>
      <c r="O27" s="2">
        <v>1.36</v>
      </c>
      <c r="P27" s="2">
        <v>52</v>
      </c>
    </row>
    <row r="28" spans="1:16" x14ac:dyDescent="0.25">
      <c r="A28" s="56"/>
      <c r="B28" s="7" t="s">
        <v>193</v>
      </c>
      <c r="C28" s="25" t="s">
        <v>164</v>
      </c>
      <c r="D28" s="8">
        <v>200</v>
      </c>
      <c r="E28" s="8">
        <v>0.3</v>
      </c>
      <c r="F28" s="8">
        <v>0</v>
      </c>
      <c r="G28" s="8">
        <v>20.100000000000001</v>
      </c>
      <c r="H28" s="8">
        <v>81</v>
      </c>
      <c r="I28" s="8">
        <v>0.8</v>
      </c>
      <c r="J28" s="8">
        <v>10</v>
      </c>
      <c r="K28" s="8">
        <v>3</v>
      </c>
      <c r="L28" s="8">
        <v>0.6</v>
      </c>
      <c r="M28" s="8">
        <v>0</v>
      </c>
      <c r="N28" s="8">
        <v>0</v>
      </c>
      <c r="O28" s="8">
        <v>0</v>
      </c>
      <c r="P28" s="8">
        <v>6</v>
      </c>
    </row>
    <row r="29" spans="1:16" x14ac:dyDescent="0.25">
      <c r="A29" s="57"/>
      <c r="B29" s="4" t="s">
        <v>30</v>
      </c>
      <c r="C29" s="22"/>
      <c r="D29" s="13">
        <f t="shared" ref="D29:P29" si="3">SUM(D24+D25+D23+D26+D27+D28)</f>
        <v>630</v>
      </c>
      <c r="E29" s="13">
        <f t="shared" si="3"/>
        <v>22.450000000000003</v>
      </c>
      <c r="F29" s="13">
        <f t="shared" si="3"/>
        <v>15.01</v>
      </c>
      <c r="G29" s="13">
        <f t="shared" si="3"/>
        <v>86.4</v>
      </c>
      <c r="H29" s="13">
        <f t="shared" si="3"/>
        <v>584.70000000000005</v>
      </c>
      <c r="I29" s="13">
        <f t="shared" si="3"/>
        <v>16</v>
      </c>
      <c r="J29" s="13">
        <f t="shared" si="3"/>
        <v>120.7</v>
      </c>
      <c r="K29" s="13">
        <f t="shared" si="3"/>
        <v>104</v>
      </c>
      <c r="L29" s="13">
        <f t="shared" si="3"/>
        <v>5.2899999999999991</v>
      </c>
      <c r="M29" s="13">
        <f t="shared" si="3"/>
        <v>1.1800000000000002</v>
      </c>
      <c r="N29" s="13">
        <f t="shared" si="3"/>
        <v>6.0000000000000005E-2</v>
      </c>
      <c r="O29" s="13">
        <f t="shared" si="3"/>
        <v>5.87</v>
      </c>
      <c r="P29" s="13">
        <f t="shared" si="3"/>
        <v>422.3</v>
      </c>
    </row>
    <row r="30" spans="1:16" ht="15.75" x14ac:dyDescent="0.25">
      <c r="A30" s="52" t="s">
        <v>124</v>
      </c>
      <c r="B30" s="17" t="s">
        <v>209</v>
      </c>
      <c r="C30" s="21" t="s">
        <v>210</v>
      </c>
      <c r="D30" s="17">
        <v>180</v>
      </c>
      <c r="E30" s="17">
        <v>5.22</v>
      </c>
      <c r="F30" s="17">
        <v>4.5</v>
      </c>
      <c r="G30" s="17">
        <v>7.2</v>
      </c>
      <c r="H30" s="17">
        <v>90</v>
      </c>
      <c r="I30" s="17">
        <v>1.26</v>
      </c>
      <c r="J30" s="17">
        <v>216</v>
      </c>
      <c r="K30" s="17">
        <v>25.2</v>
      </c>
      <c r="L30" s="17">
        <v>0.18</v>
      </c>
      <c r="M30" s="17">
        <v>7.0000000000000007E-2</v>
      </c>
      <c r="N30" s="17">
        <v>0.04</v>
      </c>
      <c r="O30" s="17">
        <v>0</v>
      </c>
      <c r="P30" s="17">
        <v>162</v>
      </c>
    </row>
    <row r="31" spans="1:16" x14ac:dyDescent="0.25">
      <c r="A31" s="52"/>
      <c r="B31" s="2" t="s">
        <v>65</v>
      </c>
      <c r="C31" s="34" t="s">
        <v>177</v>
      </c>
      <c r="D31" s="2">
        <v>20</v>
      </c>
      <c r="E31" s="2">
        <v>1.5</v>
      </c>
      <c r="F31" s="2">
        <v>1.96</v>
      </c>
      <c r="G31" s="2">
        <v>14.9</v>
      </c>
      <c r="H31" s="2">
        <v>83.4</v>
      </c>
      <c r="I31" s="2">
        <v>0</v>
      </c>
      <c r="J31" s="2">
        <v>5.8</v>
      </c>
      <c r="K31" s="2">
        <v>4</v>
      </c>
      <c r="L31" s="2">
        <v>0.4</v>
      </c>
      <c r="M31" s="2">
        <v>0.02</v>
      </c>
      <c r="N31" s="2">
        <v>0.01</v>
      </c>
      <c r="O31" s="2">
        <v>0.7</v>
      </c>
      <c r="P31" s="2">
        <v>18</v>
      </c>
    </row>
    <row r="32" spans="1:16" x14ac:dyDescent="0.25">
      <c r="A32" s="52"/>
      <c r="B32" s="4" t="s">
        <v>30</v>
      </c>
      <c r="C32" s="4"/>
      <c r="D32" s="13">
        <f>SUM(D30+D31)</f>
        <v>200</v>
      </c>
      <c r="E32" s="13">
        <f t="shared" ref="E32:P32" si="4">SUM(E30+E31)</f>
        <v>6.72</v>
      </c>
      <c r="F32" s="13">
        <f t="shared" si="4"/>
        <v>6.46</v>
      </c>
      <c r="G32" s="13">
        <f t="shared" si="4"/>
        <v>22.1</v>
      </c>
      <c r="H32" s="13">
        <f t="shared" si="4"/>
        <v>173.4</v>
      </c>
      <c r="I32" s="13">
        <f t="shared" si="4"/>
        <v>1.26</v>
      </c>
      <c r="J32" s="13">
        <f t="shared" si="4"/>
        <v>221.8</v>
      </c>
      <c r="K32" s="13">
        <f t="shared" si="4"/>
        <v>29.2</v>
      </c>
      <c r="L32" s="13">
        <f t="shared" si="4"/>
        <v>0.58000000000000007</v>
      </c>
      <c r="M32" s="13">
        <f t="shared" si="4"/>
        <v>9.0000000000000011E-2</v>
      </c>
      <c r="N32" s="13">
        <f t="shared" si="4"/>
        <v>0.05</v>
      </c>
      <c r="O32" s="13">
        <f t="shared" si="4"/>
        <v>0.7</v>
      </c>
      <c r="P32" s="13">
        <f t="shared" si="4"/>
        <v>180</v>
      </c>
    </row>
    <row r="33" spans="1:16" ht="26.25" customHeight="1" x14ac:dyDescent="0.25">
      <c r="A33" s="52"/>
      <c r="B33" s="5" t="s">
        <v>39</v>
      </c>
      <c r="C33" s="5"/>
      <c r="D33" s="15">
        <f t="shared" ref="D33:P33" si="5">SUM(D10+D18+D22+D29+D32)</f>
        <v>2680</v>
      </c>
      <c r="E33" s="15">
        <f t="shared" si="5"/>
        <v>94.01</v>
      </c>
      <c r="F33" s="15">
        <f t="shared" si="5"/>
        <v>91.1</v>
      </c>
      <c r="G33" s="15">
        <f t="shared" si="5"/>
        <v>387.1</v>
      </c>
      <c r="H33" s="15">
        <f t="shared" si="5"/>
        <v>2769.4200000000005</v>
      </c>
      <c r="I33" s="15">
        <f t="shared" si="5"/>
        <v>190.78</v>
      </c>
      <c r="J33" s="15">
        <f t="shared" si="5"/>
        <v>1020.3999999999999</v>
      </c>
      <c r="K33" s="15">
        <f t="shared" si="5"/>
        <v>334.49999999999994</v>
      </c>
      <c r="L33" s="15">
        <f t="shared" si="5"/>
        <v>28.36</v>
      </c>
      <c r="M33" s="15">
        <f t="shared" si="5"/>
        <v>2.9200000000000004</v>
      </c>
      <c r="N33" s="15">
        <f t="shared" si="5"/>
        <v>1.0299999999999998</v>
      </c>
      <c r="O33" s="15">
        <f t="shared" si="5"/>
        <v>13.39</v>
      </c>
      <c r="P33" s="15">
        <f t="shared" si="5"/>
        <v>1674.36</v>
      </c>
    </row>
    <row r="34" spans="1:16" x14ac:dyDescent="0.25"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</sheetData>
  <mergeCells count="19">
    <mergeCell ref="P2:P3"/>
    <mergeCell ref="A11:A18"/>
    <mergeCell ref="A19:A22"/>
    <mergeCell ref="M2:M3"/>
    <mergeCell ref="N2:N3"/>
    <mergeCell ref="A2:A10"/>
    <mergeCell ref="A1:P1"/>
    <mergeCell ref="A30:A33"/>
    <mergeCell ref="I2:I3"/>
    <mergeCell ref="J2:J3"/>
    <mergeCell ref="K2:K3"/>
    <mergeCell ref="L2:L3"/>
    <mergeCell ref="A23:A29"/>
    <mergeCell ref="B2:B3"/>
    <mergeCell ref="C2:C3"/>
    <mergeCell ref="D2:D3"/>
    <mergeCell ref="E2:G2"/>
    <mergeCell ref="H2:H3"/>
    <mergeCell ref="O2:O3"/>
  </mergeCells>
  <pageMargins left="0.16666666666666666" right="0.13541666666666666" top="0.20833333333333334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0"/>
  <sheetViews>
    <sheetView view="pageLayout" topLeftCell="A7" zoomScaleNormal="100" workbookViewId="0">
      <selection activeCell="A2" sqref="A2:P20"/>
    </sheetView>
  </sheetViews>
  <sheetFormatPr defaultRowHeight="15" x14ac:dyDescent="0.25"/>
  <cols>
    <col min="1" max="1" width="5.5703125" customWidth="1"/>
    <col min="3" max="3" width="33" customWidth="1"/>
    <col min="5" max="5" width="7.5703125" customWidth="1"/>
    <col min="6" max="6" width="8" customWidth="1"/>
    <col min="7" max="7" width="7.85546875" customWidth="1"/>
    <col min="9" max="9" width="8.28515625" customWidth="1"/>
    <col min="10" max="10" width="6.7109375" customWidth="1"/>
    <col min="11" max="11" width="6.5703125" customWidth="1"/>
    <col min="12" max="12" width="6.28515625" customWidth="1"/>
    <col min="13" max="13" width="6" customWidth="1"/>
    <col min="14" max="14" width="7.28515625" customWidth="1"/>
    <col min="15" max="16" width="7" customWidth="1"/>
  </cols>
  <sheetData>
    <row r="2" spans="1:16" ht="30" customHeight="1" x14ac:dyDescent="0.25">
      <c r="A2" s="49" t="s">
        <v>105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6" x14ac:dyDescent="0.25">
      <c r="A3" s="73" t="s">
        <v>1</v>
      </c>
      <c r="B3" s="62" t="s">
        <v>2</v>
      </c>
      <c r="C3" s="63" t="s">
        <v>3</v>
      </c>
      <c r="D3" s="63" t="s">
        <v>4</v>
      </c>
      <c r="E3" s="63" t="s">
        <v>5</v>
      </c>
      <c r="F3" s="63"/>
      <c r="G3" s="63"/>
      <c r="H3" s="62" t="s">
        <v>6</v>
      </c>
      <c r="I3" s="63" t="s">
        <v>41</v>
      </c>
      <c r="J3" s="63" t="s">
        <v>8</v>
      </c>
      <c r="K3" s="63" t="s">
        <v>9</v>
      </c>
      <c r="L3" s="63" t="s">
        <v>10</v>
      </c>
      <c r="M3" s="63" t="s">
        <v>11</v>
      </c>
      <c r="N3" s="63" t="s">
        <v>12</v>
      </c>
      <c r="O3" s="63" t="s">
        <v>13</v>
      </c>
      <c r="P3" s="63" t="s">
        <v>14</v>
      </c>
    </row>
    <row r="4" spans="1:16" x14ac:dyDescent="0.25">
      <c r="A4" s="73"/>
      <c r="B4" s="62"/>
      <c r="C4" s="63"/>
      <c r="D4" s="63"/>
      <c r="E4" s="43" t="s">
        <v>15</v>
      </c>
      <c r="F4" s="43" t="s">
        <v>16</v>
      </c>
      <c r="G4" s="44" t="s">
        <v>17</v>
      </c>
      <c r="H4" s="62"/>
      <c r="I4" s="63"/>
      <c r="J4" s="63"/>
      <c r="K4" s="63"/>
      <c r="L4" s="63"/>
      <c r="M4" s="63"/>
      <c r="N4" s="63"/>
      <c r="O4" s="63"/>
      <c r="P4" s="63"/>
    </row>
    <row r="5" spans="1:16" ht="20.100000000000001" customHeight="1" x14ac:dyDescent="0.25">
      <c r="A5" s="73"/>
      <c r="B5" s="2" t="s">
        <v>106</v>
      </c>
      <c r="C5" s="34" t="s">
        <v>107</v>
      </c>
      <c r="D5" s="2">
        <v>150</v>
      </c>
      <c r="E5" s="2">
        <v>13.14</v>
      </c>
      <c r="F5" s="2">
        <v>20.399999999999999</v>
      </c>
      <c r="G5" s="2">
        <v>3.5</v>
      </c>
      <c r="H5" s="2">
        <v>248.7</v>
      </c>
      <c r="I5" s="16">
        <v>0.5</v>
      </c>
      <c r="J5" s="16">
        <v>124</v>
      </c>
      <c r="K5" s="16">
        <v>18.8</v>
      </c>
      <c r="L5" s="16">
        <v>2.2999999999999998</v>
      </c>
      <c r="M5" s="16">
        <v>1.3</v>
      </c>
      <c r="N5" s="16">
        <v>0.3</v>
      </c>
      <c r="O5" s="16">
        <v>0.7</v>
      </c>
      <c r="P5" s="16">
        <v>234.6</v>
      </c>
    </row>
    <row r="6" spans="1:16" ht="20.100000000000001" customHeight="1" x14ac:dyDescent="0.25">
      <c r="A6" s="73"/>
      <c r="B6" s="2" t="s">
        <v>19</v>
      </c>
      <c r="C6" s="34" t="s">
        <v>20</v>
      </c>
      <c r="D6" s="2">
        <v>10</v>
      </c>
      <c r="E6" s="2">
        <v>0.05</v>
      </c>
      <c r="F6" s="2">
        <v>8.25</v>
      </c>
      <c r="G6" s="2">
        <v>0.8</v>
      </c>
      <c r="H6" s="2">
        <v>74.8</v>
      </c>
      <c r="I6" s="2">
        <v>0</v>
      </c>
      <c r="J6" s="2">
        <v>1.2</v>
      </c>
      <c r="K6" s="2">
        <v>0</v>
      </c>
      <c r="L6" s="2">
        <v>0.02</v>
      </c>
      <c r="M6" s="2">
        <v>0</v>
      </c>
      <c r="N6" s="2">
        <v>0.6</v>
      </c>
      <c r="O6" s="2">
        <v>0.1</v>
      </c>
      <c r="P6" s="2">
        <v>1.9</v>
      </c>
    </row>
    <row r="7" spans="1:16" ht="20.100000000000001" customHeight="1" x14ac:dyDescent="0.25">
      <c r="A7" s="73"/>
      <c r="B7" s="2" t="s">
        <v>21</v>
      </c>
      <c r="C7" s="34" t="s">
        <v>22</v>
      </c>
      <c r="D7" s="2">
        <v>100</v>
      </c>
      <c r="E7" s="2">
        <v>7.5</v>
      </c>
      <c r="F7" s="2">
        <v>2.9</v>
      </c>
      <c r="G7" s="2">
        <v>51.4</v>
      </c>
      <c r="H7" s="2">
        <v>262</v>
      </c>
      <c r="I7" s="2">
        <v>0</v>
      </c>
      <c r="J7" s="2">
        <v>19</v>
      </c>
      <c r="K7" s="2">
        <v>13</v>
      </c>
      <c r="L7" s="2">
        <v>1.2</v>
      </c>
      <c r="M7" s="2">
        <v>0.12</v>
      </c>
      <c r="N7" s="2">
        <v>0</v>
      </c>
      <c r="O7" s="2">
        <v>1.7</v>
      </c>
      <c r="P7" s="2">
        <v>65</v>
      </c>
    </row>
    <row r="8" spans="1:16" ht="20.100000000000001" customHeight="1" x14ac:dyDescent="0.25">
      <c r="A8" s="73"/>
      <c r="B8" s="2" t="s">
        <v>65</v>
      </c>
      <c r="C8" s="34" t="s">
        <v>177</v>
      </c>
      <c r="D8" s="2">
        <v>20</v>
      </c>
      <c r="E8" s="2">
        <v>1.5</v>
      </c>
      <c r="F8" s="2">
        <v>1.96</v>
      </c>
      <c r="G8" s="2">
        <v>14.9</v>
      </c>
      <c r="H8" s="2">
        <v>83.4</v>
      </c>
      <c r="I8" s="2">
        <v>0</v>
      </c>
      <c r="J8" s="2">
        <v>5.8</v>
      </c>
      <c r="K8" s="2">
        <v>4</v>
      </c>
      <c r="L8" s="2">
        <v>0.4</v>
      </c>
      <c r="M8" s="2">
        <v>0.02</v>
      </c>
      <c r="N8" s="2">
        <v>0.01</v>
      </c>
      <c r="O8" s="2">
        <v>0.7</v>
      </c>
      <c r="P8" s="2">
        <v>18</v>
      </c>
    </row>
    <row r="9" spans="1:16" ht="20.100000000000001" customHeight="1" x14ac:dyDescent="0.25">
      <c r="A9" s="73"/>
      <c r="B9" s="2" t="s">
        <v>25</v>
      </c>
      <c r="C9" s="34" t="s">
        <v>26</v>
      </c>
      <c r="D9" s="2">
        <v>100</v>
      </c>
      <c r="E9" s="2">
        <v>0.3</v>
      </c>
      <c r="F9" s="2"/>
      <c r="G9" s="2">
        <v>7.2</v>
      </c>
      <c r="H9" s="2">
        <v>32</v>
      </c>
      <c r="I9" s="2">
        <v>10</v>
      </c>
      <c r="J9" s="2">
        <v>16</v>
      </c>
      <c r="K9" s="2">
        <v>16.3</v>
      </c>
      <c r="L9" s="2">
        <v>2.2000000000000002</v>
      </c>
      <c r="M9" s="2">
        <v>0.03</v>
      </c>
      <c r="N9" s="2">
        <v>0</v>
      </c>
      <c r="O9" s="2">
        <v>0.2</v>
      </c>
      <c r="P9" s="2">
        <v>11</v>
      </c>
    </row>
    <row r="10" spans="1:16" ht="20.100000000000001" customHeight="1" x14ac:dyDescent="0.25">
      <c r="A10" s="73"/>
      <c r="B10" s="2" t="s">
        <v>68</v>
      </c>
      <c r="C10" s="34" t="s">
        <v>69</v>
      </c>
      <c r="D10" s="2">
        <v>200</v>
      </c>
      <c r="E10" s="2">
        <v>4.8499999999999996</v>
      </c>
      <c r="F10" s="2">
        <v>5.04</v>
      </c>
      <c r="G10" s="2">
        <v>32.729999999999997</v>
      </c>
      <c r="H10" s="2">
        <v>195.71</v>
      </c>
      <c r="I10" s="2">
        <v>1.69</v>
      </c>
      <c r="J10" s="2">
        <v>163.19999999999999</v>
      </c>
      <c r="K10" s="2">
        <v>39.5</v>
      </c>
      <c r="L10" s="2">
        <v>1.31</v>
      </c>
      <c r="M10" s="2">
        <v>0.04</v>
      </c>
      <c r="N10" s="2">
        <v>0.02</v>
      </c>
      <c r="O10" s="2">
        <v>0</v>
      </c>
      <c r="P10" s="2">
        <v>110</v>
      </c>
    </row>
    <row r="11" spans="1:16" ht="20.100000000000001" customHeight="1" x14ac:dyDescent="0.25">
      <c r="A11" s="73"/>
      <c r="B11" s="19" t="s">
        <v>30</v>
      </c>
      <c r="C11" s="22"/>
      <c r="D11" s="20">
        <f>SUM(D5+D6+D7+D8+D9+D10)</f>
        <v>580</v>
      </c>
      <c r="E11" s="20">
        <f t="shared" ref="E11:P11" si="0">SUM(E5+E6+E7+E8+E9+E10)</f>
        <v>27.340000000000003</v>
      </c>
      <c r="F11" s="20">
        <f t="shared" si="0"/>
        <v>38.549999999999997</v>
      </c>
      <c r="G11" s="20">
        <f t="shared" si="0"/>
        <v>110.53</v>
      </c>
      <c r="H11" s="20">
        <f t="shared" si="0"/>
        <v>896.61</v>
      </c>
      <c r="I11" s="20">
        <f t="shared" si="0"/>
        <v>12.19</v>
      </c>
      <c r="J11" s="20">
        <f t="shared" si="0"/>
        <v>329.2</v>
      </c>
      <c r="K11" s="20">
        <f t="shared" si="0"/>
        <v>91.6</v>
      </c>
      <c r="L11" s="20">
        <f t="shared" si="0"/>
        <v>7.43</v>
      </c>
      <c r="M11" s="20">
        <f t="shared" si="0"/>
        <v>1.51</v>
      </c>
      <c r="N11" s="20">
        <f t="shared" si="0"/>
        <v>0.92999999999999994</v>
      </c>
      <c r="O11" s="20">
        <f t="shared" si="0"/>
        <v>3.4000000000000004</v>
      </c>
      <c r="P11" s="20">
        <f t="shared" si="0"/>
        <v>440.5</v>
      </c>
    </row>
    <row r="12" spans="1:16" ht="36" customHeight="1" x14ac:dyDescent="0.25">
      <c r="A12" s="55" t="s">
        <v>29</v>
      </c>
      <c r="B12" s="2" t="s">
        <v>84</v>
      </c>
      <c r="C12" s="34" t="s">
        <v>108</v>
      </c>
      <c r="D12" s="2">
        <v>200</v>
      </c>
      <c r="E12" s="2">
        <v>3.12</v>
      </c>
      <c r="F12" s="2">
        <v>2.58</v>
      </c>
      <c r="G12" s="2">
        <v>15.1</v>
      </c>
      <c r="H12" s="2">
        <v>95.7</v>
      </c>
      <c r="I12" s="2">
        <v>6.6</v>
      </c>
      <c r="J12" s="2">
        <v>20.2</v>
      </c>
      <c r="K12" s="2">
        <v>20.8</v>
      </c>
      <c r="L12" s="2">
        <v>0.76</v>
      </c>
      <c r="M12" s="2">
        <v>0.1</v>
      </c>
      <c r="N12" s="2">
        <v>0</v>
      </c>
      <c r="O12" s="2">
        <v>1.1000000000000001</v>
      </c>
      <c r="P12" s="2">
        <v>50.86</v>
      </c>
    </row>
    <row r="13" spans="1:16" ht="20.100000000000001" customHeight="1" x14ac:dyDescent="0.25">
      <c r="A13" s="56"/>
      <c r="B13" s="2" t="s">
        <v>109</v>
      </c>
      <c r="C13" s="34" t="s">
        <v>110</v>
      </c>
      <c r="D13" s="2">
        <v>150</v>
      </c>
      <c r="E13" s="2">
        <v>5.5</v>
      </c>
      <c r="F13" s="2">
        <v>9.16</v>
      </c>
      <c r="G13" s="2">
        <v>18.899999999999999</v>
      </c>
      <c r="H13" s="2">
        <v>209.8</v>
      </c>
      <c r="I13" s="2">
        <v>4.75</v>
      </c>
      <c r="J13" s="2">
        <v>25.3</v>
      </c>
      <c r="K13" s="2">
        <v>31.5</v>
      </c>
      <c r="L13" s="2">
        <v>1.33</v>
      </c>
      <c r="M13" s="2">
        <v>0.15</v>
      </c>
      <c r="N13" s="2">
        <v>0.16</v>
      </c>
      <c r="O13" s="2">
        <v>0.42</v>
      </c>
      <c r="P13" s="2">
        <v>10.6</v>
      </c>
    </row>
    <row r="14" spans="1:16" ht="20.100000000000001" customHeight="1" x14ac:dyDescent="0.25">
      <c r="A14" s="56"/>
      <c r="B14" s="2" t="s">
        <v>111</v>
      </c>
      <c r="C14" s="34" t="s">
        <v>112</v>
      </c>
      <c r="D14" s="2">
        <v>90</v>
      </c>
      <c r="E14" s="2">
        <v>16.78</v>
      </c>
      <c r="F14" s="2">
        <v>15.4</v>
      </c>
      <c r="G14" s="2">
        <v>0</v>
      </c>
      <c r="H14" s="2">
        <v>204.6</v>
      </c>
      <c r="I14" s="2">
        <v>0</v>
      </c>
      <c r="J14" s="2">
        <v>72</v>
      </c>
      <c r="K14" s="2">
        <v>36</v>
      </c>
      <c r="L14" s="2">
        <v>1</v>
      </c>
      <c r="M14" s="2">
        <v>0.02</v>
      </c>
      <c r="N14" s="2">
        <v>0.02</v>
      </c>
      <c r="O14" s="2">
        <v>1</v>
      </c>
      <c r="P14" s="2">
        <v>243</v>
      </c>
    </row>
    <row r="15" spans="1:16" ht="20.100000000000001" customHeight="1" x14ac:dyDescent="0.25">
      <c r="A15" s="56"/>
      <c r="B15" s="2" t="s">
        <v>73</v>
      </c>
      <c r="C15" s="34" t="s">
        <v>74</v>
      </c>
      <c r="D15" s="2">
        <v>60</v>
      </c>
      <c r="E15" s="2">
        <v>0.8</v>
      </c>
      <c r="F15" s="2">
        <v>6.5</v>
      </c>
      <c r="G15" s="2">
        <v>3.6</v>
      </c>
      <c r="H15" s="2">
        <v>78</v>
      </c>
      <c r="I15" s="2">
        <v>5.04</v>
      </c>
      <c r="J15" s="2">
        <v>13.8</v>
      </c>
      <c r="K15" s="2">
        <v>10.8</v>
      </c>
      <c r="L15" s="2">
        <v>0.48</v>
      </c>
      <c r="M15" s="2">
        <v>0.02</v>
      </c>
      <c r="N15" s="2">
        <v>0</v>
      </c>
      <c r="O15" s="2">
        <v>2.7</v>
      </c>
      <c r="P15" s="2">
        <v>24</v>
      </c>
    </row>
    <row r="16" spans="1:16" ht="20.100000000000001" customHeight="1" x14ac:dyDescent="0.25">
      <c r="A16" s="56"/>
      <c r="B16" s="2" t="s">
        <v>36</v>
      </c>
      <c r="C16" s="34" t="s">
        <v>165</v>
      </c>
      <c r="D16" s="2">
        <v>50</v>
      </c>
      <c r="E16" s="2">
        <v>3.3</v>
      </c>
      <c r="F16" s="2">
        <v>0.6</v>
      </c>
      <c r="G16" s="2">
        <v>17</v>
      </c>
      <c r="H16" s="2">
        <v>90.5</v>
      </c>
      <c r="I16" s="2">
        <v>0</v>
      </c>
      <c r="J16" s="2">
        <v>17.5</v>
      </c>
      <c r="K16" s="2">
        <v>23.5</v>
      </c>
      <c r="L16" s="2">
        <v>1.95</v>
      </c>
      <c r="M16" s="2">
        <v>0.9</v>
      </c>
      <c r="N16" s="2">
        <v>0</v>
      </c>
      <c r="O16" s="2">
        <v>0.7</v>
      </c>
      <c r="P16" s="2">
        <v>79</v>
      </c>
    </row>
    <row r="17" spans="1:16" ht="20.100000000000001" customHeight="1" x14ac:dyDescent="0.25">
      <c r="A17" s="56"/>
      <c r="B17" s="2" t="s">
        <v>21</v>
      </c>
      <c r="C17" s="34" t="s">
        <v>22</v>
      </c>
      <c r="D17" s="2">
        <v>50</v>
      </c>
      <c r="E17" s="2">
        <v>3.75</v>
      </c>
      <c r="F17" s="2">
        <v>1.45</v>
      </c>
      <c r="G17" s="2">
        <v>25.7</v>
      </c>
      <c r="H17" s="2">
        <v>131</v>
      </c>
      <c r="I17" s="2">
        <v>0</v>
      </c>
      <c r="J17" s="2">
        <v>9.5</v>
      </c>
      <c r="K17" s="2">
        <v>6.5</v>
      </c>
      <c r="L17" s="2">
        <v>0.6</v>
      </c>
      <c r="M17" s="2">
        <v>0.09</v>
      </c>
      <c r="N17" s="2">
        <v>0</v>
      </c>
      <c r="O17" s="2">
        <v>1.36</v>
      </c>
      <c r="P17" s="2">
        <v>52</v>
      </c>
    </row>
    <row r="18" spans="1:16" ht="20.100000000000001" customHeight="1" x14ac:dyDescent="0.25">
      <c r="A18" s="56"/>
      <c r="B18" s="2" t="s">
        <v>37</v>
      </c>
      <c r="C18" s="34" t="s">
        <v>38</v>
      </c>
      <c r="D18" s="2">
        <v>200</v>
      </c>
      <c r="E18" s="2">
        <v>1</v>
      </c>
      <c r="F18" s="2">
        <v>0.2</v>
      </c>
      <c r="G18" s="2">
        <v>0.2</v>
      </c>
      <c r="H18" s="2">
        <v>92</v>
      </c>
      <c r="I18" s="2">
        <v>4</v>
      </c>
      <c r="J18" s="2">
        <v>14</v>
      </c>
      <c r="K18" s="2">
        <v>0</v>
      </c>
      <c r="L18" s="2">
        <v>2.8</v>
      </c>
      <c r="M18" s="2">
        <v>0.01</v>
      </c>
      <c r="N18" s="2">
        <v>0</v>
      </c>
      <c r="O18" s="2">
        <v>0</v>
      </c>
      <c r="P18" s="2">
        <v>0</v>
      </c>
    </row>
    <row r="19" spans="1:16" ht="20.100000000000001" customHeight="1" x14ac:dyDescent="0.25">
      <c r="A19" s="56"/>
      <c r="B19" s="19" t="s">
        <v>30</v>
      </c>
      <c r="C19" s="22"/>
      <c r="D19" s="39">
        <f>D12+D13+D14+D15+D16+D17+D18</f>
        <v>800</v>
      </c>
      <c r="E19" s="39">
        <f t="shared" ref="E19:P19" si="1">E12+E13+E14+E15+E16+E17+E18</f>
        <v>34.25</v>
      </c>
      <c r="F19" s="39">
        <f t="shared" si="1"/>
        <v>35.890000000000008</v>
      </c>
      <c r="G19" s="39">
        <f t="shared" si="1"/>
        <v>80.5</v>
      </c>
      <c r="H19" s="39">
        <f t="shared" si="1"/>
        <v>901.6</v>
      </c>
      <c r="I19" s="39">
        <f t="shared" si="1"/>
        <v>20.39</v>
      </c>
      <c r="J19" s="39">
        <f t="shared" si="1"/>
        <v>172.3</v>
      </c>
      <c r="K19" s="39">
        <f t="shared" si="1"/>
        <v>129.1</v>
      </c>
      <c r="L19" s="39">
        <f t="shared" si="1"/>
        <v>8.9199999999999982</v>
      </c>
      <c r="M19" s="39">
        <f t="shared" si="1"/>
        <v>1.29</v>
      </c>
      <c r="N19" s="39">
        <f t="shared" si="1"/>
        <v>0.18</v>
      </c>
      <c r="O19" s="39">
        <f t="shared" si="1"/>
        <v>7.2800000000000011</v>
      </c>
      <c r="P19" s="39">
        <f t="shared" si="1"/>
        <v>459.46</v>
      </c>
    </row>
    <row r="20" spans="1:16" ht="20.100000000000001" customHeight="1" x14ac:dyDescent="0.25">
      <c r="A20" s="57"/>
      <c r="B20" s="38" t="s">
        <v>39</v>
      </c>
      <c r="C20" s="38"/>
      <c r="D20" s="32">
        <f t="shared" ref="D20:P20" si="2">SUM(D11+D19)</f>
        <v>1380</v>
      </c>
      <c r="E20" s="32">
        <f t="shared" si="2"/>
        <v>61.59</v>
      </c>
      <c r="F20" s="32">
        <f t="shared" si="2"/>
        <v>74.44</v>
      </c>
      <c r="G20" s="32">
        <f t="shared" si="2"/>
        <v>191.03</v>
      </c>
      <c r="H20" s="32">
        <f t="shared" si="2"/>
        <v>1798.21</v>
      </c>
      <c r="I20" s="32">
        <f t="shared" si="2"/>
        <v>32.58</v>
      </c>
      <c r="J20" s="32">
        <f t="shared" si="2"/>
        <v>501.5</v>
      </c>
      <c r="K20" s="32">
        <f t="shared" si="2"/>
        <v>220.7</v>
      </c>
      <c r="L20" s="32">
        <f t="shared" si="2"/>
        <v>16.349999999999998</v>
      </c>
      <c r="M20" s="32">
        <f t="shared" si="2"/>
        <v>2.8</v>
      </c>
      <c r="N20" s="32">
        <f t="shared" si="2"/>
        <v>1.1099999999999999</v>
      </c>
      <c r="O20" s="32">
        <f t="shared" si="2"/>
        <v>10.680000000000001</v>
      </c>
      <c r="P20" s="32">
        <f t="shared" si="2"/>
        <v>899.96</v>
      </c>
    </row>
  </sheetData>
  <mergeCells count="16">
    <mergeCell ref="A2:P2"/>
    <mergeCell ref="A12:A20"/>
    <mergeCell ref="O3:O4"/>
    <mergeCell ref="P3:P4"/>
    <mergeCell ref="I3:I4"/>
    <mergeCell ref="J3:J4"/>
    <mergeCell ref="K3:K4"/>
    <mergeCell ref="L3:L4"/>
    <mergeCell ref="M3:M4"/>
    <mergeCell ref="N3:N4"/>
    <mergeCell ref="A3:A11"/>
    <mergeCell ref="B3:B4"/>
    <mergeCell ref="C3:C4"/>
    <mergeCell ref="D3:D4"/>
    <mergeCell ref="E3:G3"/>
    <mergeCell ref="H3:H4"/>
  </mergeCells>
  <pageMargins left="0.13541666666666666" right="0.15625" top="0.2762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Layout" topLeftCell="A18" zoomScaleNormal="100" workbookViewId="0">
      <selection sqref="A1:P32"/>
    </sheetView>
  </sheetViews>
  <sheetFormatPr defaultColWidth="9.140625" defaultRowHeight="15" x14ac:dyDescent="0.25"/>
  <cols>
    <col min="1" max="1" width="6.5703125" customWidth="1"/>
    <col min="3" max="3" width="33.28515625" customWidth="1"/>
    <col min="5" max="5" width="7.140625" customWidth="1"/>
    <col min="6" max="6" width="7.42578125" customWidth="1"/>
    <col min="9" max="9" width="6.85546875" customWidth="1"/>
    <col min="10" max="10" width="7.140625" customWidth="1"/>
    <col min="11" max="13" width="7" customWidth="1"/>
    <col min="14" max="14" width="5.85546875" customWidth="1"/>
    <col min="15" max="15" width="6" customWidth="1"/>
    <col min="16" max="16" width="6.140625" customWidth="1"/>
  </cols>
  <sheetData>
    <row r="1" spans="1:16" ht="28.5" customHeight="1" x14ac:dyDescent="0.25">
      <c r="A1" s="49" t="s">
        <v>92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</row>
    <row r="2" spans="1:16" ht="15" customHeight="1" x14ac:dyDescent="0.25">
      <c r="A2" s="74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/>
      <c r="G2" s="62"/>
      <c r="H2" s="62" t="s">
        <v>6</v>
      </c>
      <c r="I2" s="62" t="s">
        <v>41</v>
      </c>
      <c r="J2" s="62" t="s">
        <v>8</v>
      </c>
      <c r="K2" s="62" t="s">
        <v>9</v>
      </c>
      <c r="L2" s="62" t="s">
        <v>10</v>
      </c>
      <c r="M2" s="62" t="s">
        <v>11</v>
      </c>
      <c r="N2" s="62" t="s">
        <v>12</v>
      </c>
      <c r="O2" s="62" t="s">
        <v>13</v>
      </c>
      <c r="P2" s="62" t="s">
        <v>14</v>
      </c>
    </row>
    <row r="3" spans="1:16" x14ac:dyDescent="0.25">
      <c r="A3" s="75"/>
      <c r="B3" s="62"/>
      <c r="C3" s="62"/>
      <c r="D3" s="62"/>
      <c r="E3" s="44" t="s">
        <v>15</v>
      </c>
      <c r="F3" s="44" t="s">
        <v>16</v>
      </c>
      <c r="G3" s="44" t="s">
        <v>17</v>
      </c>
      <c r="H3" s="62"/>
      <c r="I3" s="62"/>
      <c r="J3" s="62"/>
      <c r="K3" s="62"/>
      <c r="L3" s="62"/>
      <c r="M3" s="62"/>
      <c r="N3" s="62"/>
      <c r="O3" s="62"/>
      <c r="P3" s="62"/>
    </row>
    <row r="4" spans="1:16" ht="15.75" customHeight="1" x14ac:dyDescent="0.25">
      <c r="A4" s="75"/>
      <c r="B4" s="17" t="s">
        <v>93</v>
      </c>
      <c r="C4" s="21" t="s">
        <v>94</v>
      </c>
      <c r="D4" s="17">
        <v>150</v>
      </c>
      <c r="E4" s="17">
        <v>5.85</v>
      </c>
      <c r="F4" s="17">
        <v>7.1</v>
      </c>
      <c r="G4" s="17">
        <v>26.85</v>
      </c>
      <c r="H4" s="17">
        <v>212.7</v>
      </c>
      <c r="I4" s="93">
        <v>1.1000000000000001</v>
      </c>
      <c r="J4" s="93">
        <v>108.5</v>
      </c>
      <c r="K4" s="93">
        <v>32.25</v>
      </c>
      <c r="L4" s="93">
        <v>0.9</v>
      </c>
      <c r="M4" s="93">
        <v>0.14000000000000001</v>
      </c>
      <c r="N4" s="93">
        <v>0.04</v>
      </c>
      <c r="O4" s="93">
        <v>0.12</v>
      </c>
      <c r="P4" s="93">
        <v>144.69999999999999</v>
      </c>
    </row>
    <row r="5" spans="1:16" ht="15.75" customHeight="1" x14ac:dyDescent="0.25">
      <c r="A5" s="75"/>
      <c r="B5" s="17" t="s">
        <v>19</v>
      </c>
      <c r="C5" s="21" t="s">
        <v>20</v>
      </c>
      <c r="D5" s="17">
        <v>10</v>
      </c>
      <c r="E5" s="17">
        <v>0.05</v>
      </c>
      <c r="F5" s="17">
        <v>8.25</v>
      </c>
      <c r="G5" s="17">
        <v>0.8</v>
      </c>
      <c r="H5" s="17">
        <v>74.8</v>
      </c>
      <c r="I5" s="17">
        <v>0</v>
      </c>
      <c r="J5" s="17">
        <v>1.2</v>
      </c>
      <c r="K5" s="17">
        <v>0</v>
      </c>
      <c r="L5" s="17">
        <v>0.02</v>
      </c>
      <c r="M5" s="17">
        <v>0</v>
      </c>
      <c r="N5" s="17">
        <v>0.6</v>
      </c>
      <c r="O5" s="17">
        <v>0.1</v>
      </c>
      <c r="P5" s="17">
        <v>1.9</v>
      </c>
    </row>
    <row r="6" spans="1:16" ht="15.75" customHeight="1" x14ac:dyDescent="0.25">
      <c r="A6" s="75"/>
      <c r="B6" s="17" t="s">
        <v>21</v>
      </c>
      <c r="C6" s="21" t="s">
        <v>22</v>
      </c>
      <c r="D6" s="17">
        <v>100</v>
      </c>
      <c r="E6" s="17">
        <v>7.5</v>
      </c>
      <c r="F6" s="17">
        <v>2.9</v>
      </c>
      <c r="G6" s="17">
        <v>51.4</v>
      </c>
      <c r="H6" s="17">
        <v>262</v>
      </c>
      <c r="I6" s="17">
        <v>0</v>
      </c>
      <c r="J6" s="17">
        <v>19</v>
      </c>
      <c r="K6" s="17">
        <v>13</v>
      </c>
      <c r="L6" s="17">
        <v>1.2</v>
      </c>
      <c r="M6" s="17">
        <v>0.12</v>
      </c>
      <c r="N6" s="17">
        <v>0</v>
      </c>
      <c r="O6" s="17">
        <v>1.7</v>
      </c>
      <c r="P6" s="17">
        <v>65</v>
      </c>
    </row>
    <row r="7" spans="1:16" ht="15.75" customHeight="1" x14ac:dyDescent="0.25">
      <c r="A7" s="75"/>
      <c r="B7" s="17" t="s">
        <v>57</v>
      </c>
      <c r="C7" s="21" t="s">
        <v>58</v>
      </c>
      <c r="D7" s="17">
        <v>110</v>
      </c>
      <c r="E7" s="17">
        <v>6</v>
      </c>
      <c r="F7" s="17">
        <v>3.8</v>
      </c>
      <c r="G7" s="17">
        <v>10.199999999999999</v>
      </c>
      <c r="H7" s="17">
        <v>104.4</v>
      </c>
      <c r="I7" s="17">
        <v>142.80000000000001</v>
      </c>
      <c r="J7" s="17">
        <v>16.8</v>
      </c>
      <c r="K7" s="17">
        <v>0.1</v>
      </c>
      <c r="L7" s="17">
        <v>0.7</v>
      </c>
      <c r="M7" s="17">
        <v>0.04</v>
      </c>
      <c r="N7" s="17">
        <v>0.02</v>
      </c>
      <c r="O7" s="17">
        <v>0</v>
      </c>
      <c r="P7" s="17">
        <v>109.2</v>
      </c>
    </row>
    <row r="8" spans="1:16" ht="15.75" customHeight="1" x14ac:dyDescent="0.25">
      <c r="A8" s="75"/>
      <c r="B8" s="17" t="s">
        <v>25</v>
      </c>
      <c r="C8" s="21" t="s">
        <v>26</v>
      </c>
      <c r="D8" s="17">
        <v>100</v>
      </c>
      <c r="E8" s="17">
        <v>0.3</v>
      </c>
      <c r="F8" s="17"/>
      <c r="G8" s="17">
        <v>7.2</v>
      </c>
      <c r="H8" s="17">
        <v>32</v>
      </c>
      <c r="I8" s="17">
        <v>10</v>
      </c>
      <c r="J8" s="17">
        <v>16</v>
      </c>
      <c r="K8" s="17">
        <v>16.3</v>
      </c>
      <c r="L8" s="17">
        <v>2.2000000000000002</v>
      </c>
      <c r="M8" s="17">
        <v>0.03</v>
      </c>
      <c r="N8" s="17">
        <v>0</v>
      </c>
      <c r="O8" s="17">
        <v>0.2</v>
      </c>
      <c r="P8" s="17">
        <v>11</v>
      </c>
    </row>
    <row r="9" spans="1:16" ht="15.75" customHeight="1" x14ac:dyDescent="0.25">
      <c r="A9" s="76"/>
      <c r="B9" s="17" t="s">
        <v>95</v>
      </c>
      <c r="C9" s="21" t="s">
        <v>44</v>
      </c>
      <c r="D9" s="17">
        <v>200</v>
      </c>
      <c r="E9" s="17"/>
      <c r="F9" s="17"/>
      <c r="G9" s="17">
        <v>11.28</v>
      </c>
      <c r="H9" s="17">
        <v>45.12</v>
      </c>
      <c r="I9" s="17">
        <v>0</v>
      </c>
      <c r="J9" s="17">
        <v>12</v>
      </c>
      <c r="K9" s="17">
        <v>6</v>
      </c>
      <c r="L9" s="17">
        <v>8</v>
      </c>
      <c r="M9" s="17">
        <v>0</v>
      </c>
      <c r="N9" s="17">
        <v>0</v>
      </c>
      <c r="O9" s="17">
        <v>0</v>
      </c>
      <c r="P9" s="17">
        <v>3</v>
      </c>
    </row>
    <row r="10" spans="1:16" ht="15.75" customHeight="1" x14ac:dyDescent="0.25">
      <c r="A10" s="9"/>
      <c r="B10" s="18" t="s">
        <v>30</v>
      </c>
      <c r="C10" s="27"/>
      <c r="D10" s="91">
        <f>SUM(D4+D5+D6+D7+D8+D9)</f>
        <v>670</v>
      </c>
      <c r="E10" s="91">
        <f t="shared" ref="E10:P10" si="0">SUM(E4+E5+E6+E7+E8+E9)</f>
        <v>19.7</v>
      </c>
      <c r="F10" s="91">
        <f t="shared" si="0"/>
        <v>22.05</v>
      </c>
      <c r="G10" s="91">
        <f t="shared" si="0"/>
        <v>107.73</v>
      </c>
      <c r="H10" s="91">
        <f t="shared" si="0"/>
        <v>731.02</v>
      </c>
      <c r="I10" s="91">
        <f t="shared" si="0"/>
        <v>153.9</v>
      </c>
      <c r="J10" s="91">
        <f t="shared" si="0"/>
        <v>173.5</v>
      </c>
      <c r="K10" s="91">
        <f t="shared" si="0"/>
        <v>67.650000000000006</v>
      </c>
      <c r="L10" s="91">
        <f t="shared" si="0"/>
        <v>13.02</v>
      </c>
      <c r="M10" s="91">
        <f t="shared" si="0"/>
        <v>0.32999999999999996</v>
      </c>
      <c r="N10" s="91">
        <f t="shared" si="0"/>
        <v>0.66</v>
      </c>
      <c r="O10" s="91">
        <f t="shared" si="0"/>
        <v>2.12</v>
      </c>
      <c r="P10" s="91">
        <f t="shared" si="0"/>
        <v>334.8</v>
      </c>
    </row>
    <row r="11" spans="1:16" ht="15.75" customHeight="1" x14ac:dyDescent="0.25">
      <c r="A11" s="77" t="s">
        <v>29</v>
      </c>
      <c r="B11" s="17" t="s">
        <v>96</v>
      </c>
      <c r="C11" s="21" t="s">
        <v>97</v>
      </c>
      <c r="D11" s="17">
        <v>200</v>
      </c>
      <c r="E11" s="17">
        <v>7.8</v>
      </c>
      <c r="F11" s="17">
        <v>3.86</v>
      </c>
      <c r="G11" s="17">
        <v>121.2</v>
      </c>
      <c r="H11" s="17">
        <v>114.8</v>
      </c>
      <c r="I11" s="17">
        <v>9.6999999999999993</v>
      </c>
      <c r="J11" s="17">
        <v>34.6</v>
      </c>
      <c r="K11" s="17">
        <v>45.6</v>
      </c>
      <c r="L11" s="17">
        <v>1.26</v>
      </c>
      <c r="M11" s="17">
        <v>0.15</v>
      </c>
      <c r="N11" s="17">
        <v>0.04</v>
      </c>
      <c r="O11" s="17">
        <v>0.28000000000000003</v>
      </c>
      <c r="P11" s="17">
        <v>148.19999999999999</v>
      </c>
    </row>
    <row r="12" spans="1:16" ht="15.75" customHeight="1" x14ac:dyDescent="0.25">
      <c r="A12" s="77"/>
      <c r="B12" s="17" t="s">
        <v>98</v>
      </c>
      <c r="C12" s="21" t="s">
        <v>195</v>
      </c>
      <c r="D12" s="17">
        <v>80</v>
      </c>
      <c r="E12" s="17">
        <v>6.9</v>
      </c>
      <c r="F12" s="17">
        <v>4.4000000000000004</v>
      </c>
      <c r="G12" s="17">
        <v>47.8</v>
      </c>
      <c r="H12" s="17">
        <v>258</v>
      </c>
      <c r="I12" s="17">
        <v>0</v>
      </c>
      <c r="J12" s="17">
        <v>20.5</v>
      </c>
      <c r="K12" s="17">
        <v>49.5</v>
      </c>
      <c r="L12" s="17">
        <v>2.4</v>
      </c>
      <c r="M12" s="17">
        <v>0.15</v>
      </c>
      <c r="N12" s="17">
        <v>0.02</v>
      </c>
      <c r="O12" s="17">
        <v>0.6</v>
      </c>
      <c r="P12" s="17">
        <v>152</v>
      </c>
    </row>
    <row r="13" spans="1:16" ht="15.75" customHeight="1" x14ac:dyDescent="0.25">
      <c r="A13" s="77"/>
      <c r="B13" s="17" t="s">
        <v>99</v>
      </c>
      <c r="C13" s="21" t="s">
        <v>100</v>
      </c>
      <c r="D13" s="17">
        <v>150</v>
      </c>
      <c r="E13" s="17">
        <v>18.2</v>
      </c>
      <c r="F13" s="17">
        <v>16.2</v>
      </c>
      <c r="G13" s="17">
        <v>11.6</v>
      </c>
      <c r="H13" s="17">
        <v>265.3</v>
      </c>
      <c r="I13" s="17">
        <v>5.3</v>
      </c>
      <c r="J13" s="17">
        <v>24.5</v>
      </c>
      <c r="K13" s="17">
        <v>39.200000000000003</v>
      </c>
      <c r="L13" s="17">
        <v>2.38</v>
      </c>
      <c r="M13" s="17">
        <v>0.1</v>
      </c>
      <c r="N13" s="17">
        <v>0.03</v>
      </c>
      <c r="O13" s="17">
        <v>0.56000000000000005</v>
      </c>
      <c r="P13" s="17">
        <v>186.2</v>
      </c>
    </row>
    <row r="14" spans="1:16" ht="15.75" customHeight="1" x14ac:dyDescent="0.25">
      <c r="A14" s="77"/>
      <c r="B14" s="17" t="s">
        <v>36</v>
      </c>
      <c r="C14" s="21" t="s">
        <v>165</v>
      </c>
      <c r="D14" s="17">
        <v>50</v>
      </c>
      <c r="E14" s="17">
        <v>3.3</v>
      </c>
      <c r="F14" s="17">
        <v>0.6</v>
      </c>
      <c r="G14" s="17">
        <v>17</v>
      </c>
      <c r="H14" s="17">
        <v>90.5</v>
      </c>
      <c r="I14" s="17">
        <v>0</v>
      </c>
      <c r="J14" s="17">
        <v>17.5</v>
      </c>
      <c r="K14" s="17">
        <v>23.5</v>
      </c>
      <c r="L14" s="17">
        <v>1.95</v>
      </c>
      <c r="M14" s="17">
        <v>0.9</v>
      </c>
      <c r="N14" s="17">
        <v>0</v>
      </c>
      <c r="O14" s="17">
        <v>0.7</v>
      </c>
      <c r="P14" s="17">
        <v>79</v>
      </c>
    </row>
    <row r="15" spans="1:16" ht="15.75" customHeight="1" x14ac:dyDescent="0.25">
      <c r="A15" s="77"/>
      <c r="B15" s="17" t="s">
        <v>21</v>
      </c>
      <c r="C15" s="21" t="s">
        <v>22</v>
      </c>
      <c r="D15" s="17">
        <v>50</v>
      </c>
      <c r="E15" s="17">
        <v>3.75</v>
      </c>
      <c r="F15" s="17">
        <v>1.45</v>
      </c>
      <c r="G15" s="17">
        <v>25.7</v>
      </c>
      <c r="H15" s="17">
        <v>131</v>
      </c>
      <c r="I15" s="17">
        <v>0</v>
      </c>
      <c r="J15" s="17">
        <v>9.5</v>
      </c>
      <c r="K15" s="17">
        <v>6.5</v>
      </c>
      <c r="L15" s="17">
        <v>0.6</v>
      </c>
      <c r="M15" s="17">
        <v>0.09</v>
      </c>
      <c r="N15" s="17">
        <v>0</v>
      </c>
      <c r="O15" s="17">
        <v>1.36</v>
      </c>
      <c r="P15" s="17">
        <v>52</v>
      </c>
    </row>
    <row r="16" spans="1:16" ht="15.75" customHeight="1" x14ac:dyDescent="0.25">
      <c r="A16" s="77"/>
      <c r="B16" s="94" t="s">
        <v>168</v>
      </c>
      <c r="C16" s="23" t="s">
        <v>167</v>
      </c>
      <c r="D16" s="94">
        <v>200</v>
      </c>
      <c r="E16" s="94">
        <v>0.1</v>
      </c>
      <c r="F16" s="94">
        <v>0</v>
      </c>
      <c r="G16" s="94">
        <v>38.299999999999997</v>
      </c>
      <c r="H16" s="94">
        <v>154</v>
      </c>
      <c r="I16" s="94">
        <v>0.1</v>
      </c>
      <c r="J16" s="94">
        <v>8</v>
      </c>
      <c r="K16" s="94">
        <v>2</v>
      </c>
      <c r="L16" s="94">
        <v>0.5</v>
      </c>
      <c r="M16" s="94">
        <v>0</v>
      </c>
      <c r="N16" s="94">
        <v>0</v>
      </c>
      <c r="O16" s="94">
        <v>0</v>
      </c>
      <c r="P16" s="94">
        <v>8</v>
      </c>
    </row>
    <row r="17" spans="1:16" ht="15.75" customHeight="1" x14ac:dyDescent="0.25">
      <c r="A17" s="77"/>
      <c r="B17" s="18" t="s">
        <v>30</v>
      </c>
      <c r="C17" s="27"/>
      <c r="D17" s="95">
        <f>SUM(D11+D12+D13+D14+D15+D16)</f>
        <v>730</v>
      </c>
      <c r="E17" s="95">
        <f t="shared" ref="E17:P17" si="1">SUM(E11+E12+E13+E14+E15+E16)</f>
        <v>40.049999999999997</v>
      </c>
      <c r="F17" s="95">
        <f t="shared" si="1"/>
        <v>26.51</v>
      </c>
      <c r="G17" s="95">
        <f t="shared" si="1"/>
        <v>261.59999999999997</v>
      </c>
      <c r="H17" s="95">
        <f t="shared" si="1"/>
        <v>1013.6</v>
      </c>
      <c r="I17" s="95">
        <f t="shared" si="1"/>
        <v>15.1</v>
      </c>
      <c r="J17" s="95">
        <f t="shared" si="1"/>
        <v>114.6</v>
      </c>
      <c r="K17" s="95">
        <f t="shared" si="1"/>
        <v>166.3</v>
      </c>
      <c r="L17" s="95">
        <f t="shared" si="1"/>
        <v>9.09</v>
      </c>
      <c r="M17" s="95">
        <f t="shared" si="1"/>
        <v>1.3900000000000001</v>
      </c>
      <c r="N17" s="95">
        <f t="shared" si="1"/>
        <v>0.09</v>
      </c>
      <c r="O17" s="95">
        <f t="shared" si="1"/>
        <v>3.5</v>
      </c>
      <c r="P17" s="95">
        <f t="shared" si="1"/>
        <v>625.4</v>
      </c>
    </row>
    <row r="18" spans="1:16" ht="15.75" customHeight="1" x14ac:dyDescent="0.25">
      <c r="A18" s="78" t="s">
        <v>54</v>
      </c>
      <c r="B18" s="17" t="s">
        <v>101</v>
      </c>
      <c r="C18" s="21" t="s">
        <v>102</v>
      </c>
      <c r="D18" s="17">
        <v>150</v>
      </c>
      <c r="E18" s="17">
        <v>20</v>
      </c>
      <c r="F18" s="17">
        <v>30</v>
      </c>
      <c r="G18" s="17">
        <v>3.2</v>
      </c>
      <c r="H18" s="17">
        <v>363.3</v>
      </c>
      <c r="I18" s="17">
        <v>0.4</v>
      </c>
      <c r="J18" s="17">
        <v>420</v>
      </c>
      <c r="K18" s="17">
        <v>33.6</v>
      </c>
      <c r="L18" s="17">
        <v>2.5</v>
      </c>
      <c r="M18" s="17">
        <v>0.08</v>
      </c>
      <c r="N18" s="17">
        <v>0.4</v>
      </c>
      <c r="O18" s="17">
        <v>0.8</v>
      </c>
      <c r="P18" s="17">
        <v>405.3</v>
      </c>
    </row>
    <row r="19" spans="1:16" ht="15.75" customHeight="1" x14ac:dyDescent="0.25">
      <c r="A19" s="79"/>
      <c r="B19" s="17" t="s">
        <v>21</v>
      </c>
      <c r="C19" s="21" t="s">
        <v>22</v>
      </c>
      <c r="D19" s="17">
        <v>50</v>
      </c>
      <c r="E19" s="17">
        <v>3.75</v>
      </c>
      <c r="F19" s="17">
        <v>1.45</v>
      </c>
      <c r="G19" s="17">
        <v>25.7</v>
      </c>
      <c r="H19" s="17">
        <v>131</v>
      </c>
      <c r="I19" s="17">
        <v>0</v>
      </c>
      <c r="J19" s="17">
        <v>9.5</v>
      </c>
      <c r="K19" s="17">
        <v>6.5</v>
      </c>
      <c r="L19" s="17">
        <v>0.6</v>
      </c>
      <c r="M19" s="17">
        <v>0.09</v>
      </c>
      <c r="N19" s="17">
        <v>0</v>
      </c>
      <c r="O19" s="17">
        <v>1.36</v>
      </c>
      <c r="P19" s="17">
        <v>52</v>
      </c>
    </row>
    <row r="20" spans="1:16" ht="15.75" customHeight="1" x14ac:dyDescent="0.25">
      <c r="A20" s="79"/>
      <c r="B20" s="17" t="s">
        <v>27</v>
      </c>
      <c r="C20" s="21" t="s">
        <v>28</v>
      </c>
      <c r="D20" s="17">
        <v>200</v>
      </c>
      <c r="E20" s="17">
        <v>3.2</v>
      </c>
      <c r="F20" s="17">
        <v>2.7</v>
      </c>
      <c r="G20" s="17">
        <v>15.9</v>
      </c>
      <c r="H20" s="17">
        <v>79</v>
      </c>
      <c r="I20" s="90">
        <v>1.3</v>
      </c>
      <c r="J20" s="90">
        <v>126</v>
      </c>
      <c r="K20" s="90">
        <v>14</v>
      </c>
      <c r="L20" s="90">
        <v>0.1</v>
      </c>
      <c r="M20" s="90">
        <v>0.04</v>
      </c>
      <c r="N20" s="90">
        <v>0.02</v>
      </c>
      <c r="O20" s="90">
        <v>0</v>
      </c>
      <c r="P20" s="90">
        <v>90</v>
      </c>
    </row>
    <row r="21" spans="1:16" ht="15.75" customHeight="1" x14ac:dyDescent="0.25">
      <c r="A21" s="80"/>
      <c r="B21" s="18" t="s">
        <v>30</v>
      </c>
      <c r="C21" s="27"/>
      <c r="D21" s="91">
        <f t="shared" ref="D21:P21" si="2">SUM(D18+D19+D20)</f>
        <v>400</v>
      </c>
      <c r="E21" s="91">
        <f t="shared" si="2"/>
        <v>26.95</v>
      </c>
      <c r="F21" s="91">
        <f t="shared" si="2"/>
        <v>34.15</v>
      </c>
      <c r="G21" s="91">
        <f t="shared" si="2"/>
        <v>44.8</v>
      </c>
      <c r="H21" s="91">
        <f t="shared" si="2"/>
        <v>573.29999999999995</v>
      </c>
      <c r="I21" s="91">
        <f t="shared" si="2"/>
        <v>1.7000000000000002</v>
      </c>
      <c r="J21" s="91">
        <f t="shared" si="2"/>
        <v>555.5</v>
      </c>
      <c r="K21" s="91">
        <f t="shared" si="2"/>
        <v>54.1</v>
      </c>
      <c r="L21" s="91">
        <f t="shared" si="2"/>
        <v>3.2</v>
      </c>
      <c r="M21" s="91">
        <f t="shared" si="2"/>
        <v>0.21</v>
      </c>
      <c r="N21" s="91">
        <f t="shared" si="2"/>
        <v>0.42000000000000004</v>
      </c>
      <c r="O21" s="91">
        <f t="shared" si="2"/>
        <v>2.16</v>
      </c>
      <c r="P21" s="91">
        <f t="shared" si="2"/>
        <v>547.29999999999995</v>
      </c>
    </row>
    <row r="22" spans="1:16" ht="15.75" customHeight="1" x14ac:dyDescent="0.25">
      <c r="A22" s="10"/>
      <c r="B22" s="17" t="s">
        <v>62</v>
      </c>
      <c r="C22" s="21" t="s">
        <v>63</v>
      </c>
      <c r="D22" s="17">
        <v>60</v>
      </c>
      <c r="E22" s="17">
        <v>0.5</v>
      </c>
      <c r="F22" s="17">
        <v>0.06</v>
      </c>
      <c r="G22" s="17">
        <v>1.5</v>
      </c>
      <c r="H22" s="17">
        <v>8.4</v>
      </c>
      <c r="I22" s="17">
        <v>6</v>
      </c>
      <c r="J22" s="17">
        <v>13.8</v>
      </c>
      <c r="K22" s="17">
        <v>8.4</v>
      </c>
      <c r="L22" s="17">
        <v>0.36</v>
      </c>
      <c r="M22" s="17">
        <v>0.02</v>
      </c>
      <c r="N22" s="17">
        <v>0</v>
      </c>
      <c r="O22" s="17">
        <v>0.06</v>
      </c>
      <c r="P22" s="17">
        <v>25.2</v>
      </c>
    </row>
    <row r="23" spans="1:16" ht="15.75" customHeight="1" x14ac:dyDescent="0.25">
      <c r="A23" s="41"/>
      <c r="B23" s="17" t="s">
        <v>103</v>
      </c>
      <c r="C23" s="21" t="s">
        <v>104</v>
      </c>
      <c r="D23" s="17">
        <v>150</v>
      </c>
      <c r="E23" s="17">
        <v>3.69</v>
      </c>
      <c r="F23" s="17">
        <v>6.07</v>
      </c>
      <c r="G23" s="17">
        <v>33.81</v>
      </c>
      <c r="H23" s="17">
        <v>204.6</v>
      </c>
      <c r="I23" s="17">
        <v>0</v>
      </c>
      <c r="J23" s="17">
        <v>5.0999999999999996</v>
      </c>
      <c r="K23" s="17">
        <v>22.8</v>
      </c>
      <c r="L23" s="17">
        <v>0.53</v>
      </c>
      <c r="M23" s="17">
        <v>0.03</v>
      </c>
      <c r="N23" s="17">
        <v>0.04</v>
      </c>
      <c r="O23" s="17">
        <v>0.28000000000000003</v>
      </c>
      <c r="P23" s="17">
        <v>70.8</v>
      </c>
    </row>
    <row r="24" spans="1:16" ht="15.75" customHeight="1" x14ac:dyDescent="0.25">
      <c r="A24" s="77" t="s">
        <v>59</v>
      </c>
      <c r="B24" s="17" t="s">
        <v>182</v>
      </c>
      <c r="C24" s="21" t="s">
        <v>183</v>
      </c>
      <c r="D24" s="17">
        <v>90</v>
      </c>
      <c r="E24" s="17">
        <v>14.6</v>
      </c>
      <c r="F24" s="17">
        <v>11.2</v>
      </c>
      <c r="G24" s="17">
        <v>3.5</v>
      </c>
      <c r="H24" s="17">
        <v>172.5</v>
      </c>
      <c r="I24" s="17">
        <v>6.8</v>
      </c>
      <c r="J24" s="17">
        <v>18.600000000000001</v>
      </c>
      <c r="K24" s="17">
        <v>14.6</v>
      </c>
      <c r="L24" s="17">
        <v>5.4</v>
      </c>
      <c r="M24" s="17">
        <v>0.3</v>
      </c>
      <c r="N24" s="17">
        <v>14.6</v>
      </c>
      <c r="O24" s="17">
        <v>4.4000000000000004</v>
      </c>
      <c r="P24" s="17">
        <v>256</v>
      </c>
    </row>
    <row r="25" spans="1:16" ht="15.75" customHeight="1" x14ac:dyDescent="0.25">
      <c r="A25" s="77"/>
      <c r="B25" s="17" t="s">
        <v>36</v>
      </c>
      <c r="C25" s="21" t="s">
        <v>165</v>
      </c>
      <c r="D25" s="17">
        <v>50</v>
      </c>
      <c r="E25" s="17">
        <v>3.3</v>
      </c>
      <c r="F25" s="17">
        <v>0.6</v>
      </c>
      <c r="G25" s="17">
        <v>17</v>
      </c>
      <c r="H25" s="17">
        <v>90.5</v>
      </c>
      <c r="I25" s="17">
        <v>0</v>
      </c>
      <c r="J25" s="17">
        <v>17.5</v>
      </c>
      <c r="K25" s="17">
        <v>23.5</v>
      </c>
      <c r="L25" s="17">
        <v>1.95</v>
      </c>
      <c r="M25" s="17">
        <v>0.9</v>
      </c>
      <c r="N25" s="17">
        <v>0</v>
      </c>
      <c r="O25" s="17">
        <v>0.7</v>
      </c>
      <c r="P25" s="17">
        <v>79</v>
      </c>
    </row>
    <row r="26" spans="1:16" ht="15.75" customHeight="1" x14ac:dyDescent="0.25">
      <c r="A26" s="77"/>
      <c r="B26" s="17" t="s">
        <v>21</v>
      </c>
      <c r="C26" s="21" t="s">
        <v>22</v>
      </c>
      <c r="D26" s="17">
        <v>50</v>
      </c>
      <c r="E26" s="17">
        <v>3.75</v>
      </c>
      <c r="F26" s="17">
        <v>1.45</v>
      </c>
      <c r="G26" s="17">
        <v>25.7</v>
      </c>
      <c r="H26" s="17">
        <v>131</v>
      </c>
      <c r="I26" s="17">
        <v>0</v>
      </c>
      <c r="J26" s="17">
        <v>9.5</v>
      </c>
      <c r="K26" s="17">
        <v>6.5</v>
      </c>
      <c r="L26" s="17">
        <v>0.6</v>
      </c>
      <c r="M26" s="17">
        <v>0.09</v>
      </c>
      <c r="N26" s="17">
        <v>0</v>
      </c>
      <c r="O26" s="17">
        <v>1.36</v>
      </c>
      <c r="P26" s="17">
        <v>52</v>
      </c>
    </row>
    <row r="27" spans="1:16" ht="15.75" customHeight="1" x14ac:dyDescent="0.25">
      <c r="A27" s="77"/>
      <c r="B27" s="17" t="s">
        <v>37</v>
      </c>
      <c r="C27" s="21" t="s">
        <v>38</v>
      </c>
      <c r="D27" s="17">
        <v>200</v>
      </c>
      <c r="E27" s="17">
        <v>1</v>
      </c>
      <c r="F27" s="17">
        <v>0.2</v>
      </c>
      <c r="G27" s="17">
        <v>0.2</v>
      </c>
      <c r="H27" s="17">
        <v>92</v>
      </c>
      <c r="I27" s="17">
        <v>4</v>
      </c>
      <c r="J27" s="17">
        <v>14</v>
      </c>
      <c r="K27" s="17">
        <v>0</v>
      </c>
      <c r="L27" s="17">
        <v>2.8</v>
      </c>
      <c r="M27" s="17">
        <v>0.01</v>
      </c>
      <c r="N27" s="17">
        <v>0</v>
      </c>
      <c r="O27" s="17">
        <v>0</v>
      </c>
      <c r="P27" s="17">
        <v>0</v>
      </c>
    </row>
    <row r="28" spans="1:16" ht="15.75" customHeight="1" x14ac:dyDescent="0.25">
      <c r="A28" s="77"/>
      <c r="B28" s="18" t="s">
        <v>30</v>
      </c>
      <c r="C28" s="27"/>
      <c r="D28" s="91">
        <f t="shared" ref="D28:P28" si="3">SUM(D23+D22+D24+D25+D26+D27)</f>
        <v>600</v>
      </c>
      <c r="E28" s="91">
        <f t="shared" si="3"/>
        <v>26.84</v>
      </c>
      <c r="F28" s="91">
        <f t="shared" si="3"/>
        <v>19.579999999999998</v>
      </c>
      <c r="G28" s="91">
        <f t="shared" si="3"/>
        <v>81.710000000000008</v>
      </c>
      <c r="H28" s="91">
        <f t="shared" si="3"/>
        <v>699</v>
      </c>
      <c r="I28" s="91">
        <f t="shared" si="3"/>
        <v>16.8</v>
      </c>
      <c r="J28" s="91">
        <f t="shared" si="3"/>
        <v>78.5</v>
      </c>
      <c r="K28" s="91">
        <f t="shared" si="3"/>
        <v>75.800000000000011</v>
      </c>
      <c r="L28" s="91">
        <f t="shared" si="3"/>
        <v>11.64</v>
      </c>
      <c r="M28" s="91">
        <f t="shared" si="3"/>
        <v>1.35</v>
      </c>
      <c r="N28" s="91">
        <f t="shared" si="3"/>
        <v>14.639999999999999</v>
      </c>
      <c r="O28" s="91">
        <f t="shared" si="3"/>
        <v>6.8000000000000007</v>
      </c>
      <c r="P28" s="91">
        <f t="shared" si="3"/>
        <v>483</v>
      </c>
    </row>
    <row r="29" spans="1:16" ht="15.75" customHeight="1" x14ac:dyDescent="0.25">
      <c r="A29" s="52" t="s">
        <v>124</v>
      </c>
      <c r="B29" s="17" t="s">
        <v>65</v>
      </c>
      <c r="C29" s="21" t="s">
        <v>177</v>
      </c>
      <c r="D29" s="17">
        <v>20</v>
      </c>
      <c r="E29" s="17">
        <v>1.5</v>
      </c>
      <c r="F29" s="17">
        <v>1.96</v>
      </c>
      <c r="G29" s="17">
        <v>14.9</v>
      </c>
      <c r="H29" s="17">
        <v>83.4</v>
      </c>
      <c r="I29" s="17">
        <v>0</v>
      </c>
      <c r="J29" s="17">
        <v>5.8</v>
      </c>
      <c r="K29" s="17">
        <v>4</v>
      </c>
      <c r="L29" s="17">
        <v>0.4</v>
      </c>
      <c r="M29" s="17">
        <v>0.02</v>
      </c>
      <c r="N29" s="17">
        <v>0.01</v>
      </c>
      <c r="O29" s="17">
        <v>0.7</v>
      </c>
      <c r="P29" s="17">
        <v>18</v>
      </c>
    </row>
    <row r="30" spans="1:16" ht="15.75" customHeight="1" x14ac:dyDescent="0.25">
      <c r="A30" s="52"/>
      <c r="B30" s="17" t="s">
        <v>209</v>
      </c>
      <c r="C30" s="21" t="s">
        <v>210</v>
      </c>
      <c r="D30" s="17">
        <v>180</v>
      </c>
      <c r="E30" s="17">
        <v>5.22</v>
      </c>
      <c r="F30" s="17">
        <v>4.5</v>
      </c>
      <c r="G30" s="17">
        <v>7.2</v>
      </c>
      <c r="H30" s="17">
        <v>90</v>
      </c>
      <c r="I30" s="17">
        <v>1.26</v>
      </c>
      <c r="J30" s="17">
        <v>216</v>
      </c>
      <c r="K30" s="17">
        <v>25.2</v>
      </c>
      <c r="L30" s="17">
        <v>0.18</v>
      </c>
      <c r="M30" s="17">
        <v>7.0000000000000007E-2</v>
      </c>
      <c r="N30" s="17">
        <v>0.04</v>
      </c>
      <c r="O30" s="17">
        <v>0</v>
      </c>
      <c r="P30" s="17">
        <v>162</v>
      </c>
    </row>
    <row r="31" spans="1:16" ht="15.75" customHeight="1" x14ac:dyDescent="0.25">
      <c r="A31" s="52"/>
      <c r="B31" s="18" t="s">
        <v>30</v>
      </c>
      <c r="C31" s="27"/>
      <c r="D31" s="91">
        <f t="shared" ref="D31:P31" si="4">SUM(D29+D30)</f>
        <v>200</v>
      </c>
      <c r="E31" s="91">
        <f t="shared" si="4"/>
        <v>6.72</v>
      </c>
      <c r="F31" s="91">
        <f t="shared" si="4"/>
        <v>6.46</v>
      </c>
      <c r="G31" s="91">
        <f t="shared" si="4"/>
        <v>22.1</v>
      </c>
      <c r="H31" s="91">
        <f t="shared" si="4"/>
        <v>173.4</v>
      </c>
      <c r="I31" s="91">
        <f t="shared" si="4"/>
        <v>1.26</v>
      </c>
      <c r="J31" s="91">
        <f t="shared" si="4"/>
        <v>221.8</v>
      </c>
      <c r="K31" s="91">
        <f t="shared" si="4"/>
        <v>29.2</v>
      </c>
      <c r="L31" s="91">
        <f t="shared" si="4"/>
        <v>0.58000000000000007</v>
      </c>
      <c r="M31" s="91">
        <f t="shared" si="4"/>
        <v>9.0000000000000011E-2</v>
      </c>
      <c r="N31" s="91">
        <f t="shared" si="4"/>
        <v>0.05</v>
      </c>
      <c r="O31" s="91">
        <f t="shared" si="4"/>
        <v>0.7</v>
      </c>
      <c r="P31" s="91">
        <f t="shared" si="4"/>
        <v>180</v>
      </c>
    </row>
    <row r="32" spans="1:16" ht="15.75" customHeight="1" x14ac:dyDescent="0.25">
      <c r="A32" s="52"/>
      <c r="B32" s="29" t="s">
        <v>39</v>
      </c>
      <c r="C32" s="29"/>
      <c r="D32" s="92">
        <f t="shared" ref="D32:P32" si="5">SUM(D10+D17+D21+D28+D31)</f>
        <v>2600</v>
      </c>
      <c r="E32" s="92">
        <f t="shared" si="5"/>
        <v>120.26</v>
      </c>
      <c r="F32" s="92">
        <f t="shared" si="5"/>
        <v>108.75</v>
      </c>
      <c r="G32" s="92">
        <f t="shared" si="5"/>
        <v>517.94000000000005</v>
      </c>
      <c r="H32" s="92">
        <f t="shared" si="5"/>
        <v>3190.32</v>
      </c>
      <c r="I32" s="92">
        <f t="shared" si="5"/>
        <v>188.76</v>
      </c>
      <c r="J32" s="92">
        <f t="shared" si="5"/>
        <v>1143.9000000000001</v>
      </c>
      <c r="K32" s="92">
        <f t="shared" si="5"/>
        <v>393.05</v>
      </c>
      <c r="L32" s="92">
        <f t="shared" si="5"/>
        <v>37.53</v>
      </c>
      <c r="M32" s="92">
        <f t="shared" si="5"/>
        <v>3.37</v>
      </c>
      <c r="N32" s="92">
        <f t="shared" si="5"/>
        <v>15.86</v>
      </c>
      <c r="O32" s="92">
        <f t="shared" si="5"/>
        <v>15.280000000000001</v>
      </c>
      <c r="P32" s="92">
        <f t="shared" si="5"/>
        <v>2170.5</v>
      </c>
    </row>
  </sheetData>
  <mergeCells count="19">
    <mergeCell ref="I2:I3"/>
    <mergeCell ref="J2:J3"/>
    <mergeCell ref="K2:K3"/>
    <mergeCell ref="L2:L3"/>
    <mergeCell ref="E2:G2"/>
    <mergeCell ref="H2:H3"/>
    <mergeCell ref="A1:P1"/>
    <mergeCell ref="A29:A32"/>
    <mergeCell ref="A2:A9"/>
    <mergeCell ref="B2:B3"/>
    <mergeCell ref="C2:C3"/>
    <mergeCell ref="D2:D3"/>
    <mergeCell ref="O2:O3"/>
    <mergeCell ref="P2:P3"/>
    <mergeCell ref="A11:A17"/>
    <mergeCell ref="A24:A28"/>
    <mergeCell ref="M2:M3"/>
    <mergeCell ref="N2:N3"/>
    <mergeCell ref="A18:A21"/>
  </mergeCells>
  <pageMargins left="0.16666666666666666" right="7.2916666666666671E-2" top="0.17708333333333334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Layout" topLeftCell="A13" zoomScaleNormal="100" workbookViewId="0">
      <selection sqref="A1:P31"/>
    </sheetView>
  </sheetViews>
  <sheetFormatPr defaultRowHeight="15" x14ac:dyDescent="0.25"/>
  <cols>
    <col min="1" max="1" width="4.28515625" customWidth="1"/>
    <col min="3" max="3" width="37.7109375" customWidth="1"/>
    <col min="9" max="9" width="7.140625" customWidth="1"/>
    <col min="10" max="11" width="6.7109375" customWidth="1"/>
    <col min="12" max="12" width="6.140625" customWidth="1"/>
    <col min="13" max="13" width="5.7109375" customWidth="1"/>
    <col min="14" max="14" width="5.42578125" customWidth="1"/>
    <col min="15" max="15" width="5.5703125" customWidth="1"/>
    <col min="16" max="16" width="8.42578125" customWidth="1"/>
  </cols>
  <sheetData>
    <row r="1" spans="1:16" ht="27" customHeight="1" x14ac:dyDescent="0.25">
      <c r="A1" s="49" t="s">
        <v>80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</row>
    <row r="2" spans="1:16" ht="15" customHeight="1" x14ac:dyDescent="0.25">
      <c r="A2" s="59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/>
      <c r="G2" s="63"/>
      <c r="H2" s="63" t="s">
        <v>6</v>
      </c>
      <c r="I2" s="63" t="s">
        <v>41</v>
      </c>
      <c r="J2" s="63" t="s">
        <v>8</v>
      </c>
      <c r="K2" s="63" t="s">
        <v>9</v>
      </c>
      <c r="L2" s="63" t="s">
        <v>10</v>
      </c>
      <c r="M2" s="63" t="s">
        <v>11</v>
      </c>
      <c r="N2" s="63" t="s">
        <v>12</v>
      </c>
      <c r="O2" s="63" t="s">
        <v>13</v>
      </c>
      <c r="P2" s="63" t="s">
        <v>14</v>
      </c>
    </row>
    <row r="3" spans="1:16" x14ac:dyDescent="0.25">
      <c r="A3" s="60"/>
      <c r="B3" s="63"/>
      <c r="C3" s="63"/>
      <c r="D3" s="63"/>
      <c r="E3" s="1" t="s">
        <v>15</v>
      </c>
      <c r="F3" s="1" t="s">
        <v>16</v>
      </c>
      <c r="G3" s="1" t="s">
        <v>17</v>
      </c>
      <c r="H3" s="63"/>
      <c r="I3" s="63"/>
      <c r="J3" s="63"/>
      <c r="K3" s="63"/>
      <c r="L3" s="63"/>
      <c r="M3" s="63"/>
      <c r="N3" s="63"/>
      <c r="O3" s="63"/>
      <c r="P3" s="63"/>
    </row>
    <row r="4" spans="1:16" ht="18" customHeight="1" x14ac:dyDescent="0.25">
      <c r="A4" s="60"/>
      <c r="B4" s="17" t="s">
        <v>81</v>
      </c>
      <c r="C4" s="21" t="s">
        <v>208</v>
      </c>
      <c r="D4" s="17">
        <v>200</v>
      </c>
      <c r="E4" s="17">
        <v>6.2</v>
      </c>
      <c r="F4" s="17">
        <v>7.46</v>
      </c>
      <c r="G4" s="17">
        <v>30.86</v>
      </c>
      <c r="H4" s="17">
        <v>215.4</v>
      </c>
      <c r="I4" s="17">
        <v>1.38</v>
      </c>
      <c r="J4" s="17">
        <v>132.80000000000001</v>
      </c>
      <c r="K4" s="17">
        <v>20.2</v>
      </c>
      <c r="L4" s="17">
        <v>0.44</v>
      </c>
      <c r="M4" s="17">
        <v>0.08</v>
      </c>
      <c r="N4" s="17">
        <v>0.05</v>
      </c>
      <c r="O4" s="17">
        <v>0.52</v>
      </c>
      <c r="P4" s="17">
        <v>121.2</v>
      </c>
    </row>
    <row r="5" spans="1:16" ht="20.25" customHeight="1" x14ac:dyDescent="0.25">
      <c r="A5" s="60"/>
      <c r="B5" s="17" t="s">
        <v>82</v>
      </c>
      <c r="C5" s="21" t="s">
        <v>83</v>
      </c>
      <c r="D5" s="17">
        <v>40</v>
      </c>
      <c r="E5" s="17">
        <v>5.0999999999999996</v>
      </c>
      <c r="F5" s="17">
        <v>4.5999999999999996</v>
      </c>
      <c r="G5" s="17">
        <v>0.3</v>
      </c>
      <c r="H5" s="17">
        <v>63</v>
      </c>
      <c r="I5" s="17">
        <v>0</v>
      </c>
      <c r="J5" s="17">
        <v>22</v>
      </c>
      <c r="K5" s="17">
        <v>5</v>
      </c>
      <c r="L5" s="17">
        <v>1</v>
      </c>
      <c r="M5" s="17">
        <v>0.03</v>
      </c>
      <c r="N5" s="17">
        <v>0.1</v>
      </c>
      <c r="O5" s="17">
        <v>0.2</v>
      </c>
      <c r="P5" s="17">
        <v>77</v>
      </c>
    </row>
    <row r="6" spans="1:16" ht="21" customHeight="1" x14ac:dyDescent="0.25">
      <c r="A6" s="60"/>
      <c r="B6" s="17" t="s">
        <v>19</v>
      </c>
      <c r="C6" s="21" t="s">
        <v>20</v>
      </c>
      <c r="D6" s="17">
        <v>10</v>
      </c>
      <c r="E6" s="17">
        <v>0.05</v>
      </c>
      <c r="F6" s="17">
        <v>8.25</v>
      </c>
      <c r="G6" s="17">
        <v>0.8</v>
      </c>
      <c r="H6" s="17">
        <v>74.8</v>
      </c>
      <c r="I6" s="17">
        <v>0</v>
      </c>
      <c r="J6" s="17">
        <v>1.2</v>
      </c>
      <c r="K6" s="17">
        <v>0</v>
      </c>
      <c r="L6" s="17">
        <v>0.02</v>
      </c>
      <c r="M6" s="17">
        <v>0</v>
      </c>
      <c r="N6" s="17">
        <v>0.6</v>
      </c>
      <c r="O6" s="17">
        <v>0.1</v>
      </c>
      <c r="P6" s="17">
        <v>1.9</v>
      </c>
    </row>
    <row r="7" spans="1:16" ht="20.25" customHeight="1" x14ac:dyDescent="0.25">
      <c r="A7" s="60"/>
      <c r="B7" s="17" t="s">
        <v>21</v>
      </c>
      <c r="C7" s="21" t="s">
        <v>22</v>
      </c>
      <c r="D7" s="17">
        <v>100</v>
      </c>
      <c r="E7" s="17">
        <v>7.5</v>
      </c>
      <c r="F7" s="17">
        <v>2.9</v>
      </c>
      <c r="G7" s="17">
        <v>51.4</v>
      </c>
      <c r="H7" s="17">
        <v>262</v>
      </c>
      <c r="I7" s="17">
        <v>0</v>
      </c>
      <c r="J7" s="17">
        <v>19</v>
      </c>
      <c r="K7" s="17">
        <v>13</v>
      </c>
      <c r="L7" s="17">
        <v>1.2</v>
      </c>
      <c r="M7" s="17">
        <v>0.12</v>
      </c>
      <c r="N7" s="17">
        <v>0</v>
      </c>
      <c r="O7" s="17">
        <v>1.7</v>
      </c>
      <c r="P7" s="17">
        <v>65</v>
      </c>
    </row>
    <row r="8" spans="1:16" ht="18.75" customHeight="1" x14ac:dyDescent="0.25">
      <c r="A8" s="60"/>
      <c r="B8" s="17" t="s">
        <v>25</v>
      </c>
      <c r="C8" s="21" t="s">
        <v>26</v>
      </c>
      <c r="D8" s="17">
        <v>100</v>
      </c>
      <c r="E8" s="17">
        <v>0.3</v>
      </c>
      <c r="F8" s="17"/>
      <c r="G8" s="17">
        <v>7.2</v>
      </c>
      <c r="H8" s="17">
        <v>32</v>
      </c>
      <c r="I8" s="17">
        <v>10</v>
      </c>
      <c r="J8" s="17">
        <v>16</v>
      </c>
      <c r="K8" s="17">
        <v>16.3</v>
      </c>
      <c r="L8" s="17">
        <v>2.2000000000000002</v>
      </c>
      <c r="M8" s="17">
        <v>0.03</v>
      </c>
      <c r="N8" s="17">
        <v>0</v>
      </c>
      <c r="O8" s="17">
        <v>0.2</v>
      </c>
      <c r="P8" s="17">
        <v>11</v>
      </c>
    </row>
    <row r="9" spans="1:16" ht="18" customHeight="1" x14ac:dyDescent="0.25">
      <c r="A9" s="60"/>
      <c r="B9" s="17" t="s">
        <v>27</v>
      </c>
      <c r="C9" s="21" t="s">
        <v>28</v>
      </c>
      <c r="D9" s="17">
        <v>200</v>
      </c>
      <c r="E9" s="17">
        <v>3.2</v>
      </c>
      <c r="F9" s="17">
        <v>2.7</v>
      </c>
      <c r="G9" s="17">
        <v>15.9</v>
      </c>
      <c r="H9" s="17">
        <v>79</v>
      </c>
      <c r="I9" s="90">
        <v>1.3</v>
      </c>
      <c r="J9" s="90">
        <v>126</v>
      </c>
      <c r="K9" s="90">
        <v>14</v>
      </c>
      <c r="L9" s="90">
        <v>0.1</v>
      </c>
      <c r="M9" s="90">
        <v>0.04</v>
      </c>
      <c r="N9" s="90">
        <v>0.02</v>
      </c>
      <c r="O9" s="90">
        <v>0</v>
      </c>
      <c r="P9" s="90">
        <v>90</v>
      </c>
    </row>
    <row r="10" spans="1:16" ht="17.25" customHeight="1" x14ac:dyDescent="0.25">
      <c r="A10" s="61"/>
      <c r="B10" s="18" t="s">
        <v>30</v>
      </c>
      <c r="C10" s="27"/>
      <c r="D10" s="91">
        <f>SUM(D4+D5+D6+D7+D8+D9)</f>
        <v>650</v>
      </c>
      <c r="E10" s="91">
        <f t="shared" ref="E10:P10" si="0">SUM(E4+E5+E6+E7+E8+E9)</f>
        <v>22.35</v>
      </c>
      <c r="F10" s="91">
        <f t="shared" si="0"/>
        <v>25.909999999999997</v>
      </c>
      <c r="G10" s="91">
        <f t="shared" si="0"/>
        <v>106.46000000000001</v>
      </c>
      <c r="H10" s="91">
        <f t="shared" si="0"/>
        <v>726.2</v>
      </c>
      <c r="I10" s="91">
        <f t="shared" si="0"/>
        <v>12.68</v>
      </c>
      <c r="J10" s="91">
        <f t="shared" si="0"/>
        <v>317</v>
      </c>
      <c r="K10" s="91">
        <f t="shared" si="0"/>
        <v>68.5</v>
      </c>
      <c r="L10" s="91">
        <f t="shared" si="0"/>
        <v>4.96</v>
      </c>
      <c r="M10" s="91">
        <f t="shared" si="0"/>
        <v>0.3</v>
      </c>
      <c r="N10" s="91">
        <f t="shared" si="0"/>
        <v>0.77</v>
      </c>
      <c r="O10" s="91">
        <f t="shared" si="0"/>
        <v>2.72</v>
      </c>
      <c r="P10" s="91">
        <f t="shared" si="0"/>
        <v>366.1</v>
      </c>
    </row>
    <row r="11" spans="1:16" ht="19.5" customHeight="1" x14ac:dyDescent="0.25">
      <c r="A11" s="55" t="s">
        <v>29</v>
      </c>
      <c r="B11" s="17" t="s">
        <v>86</v>
      </c>
      <c r="C11" s="21" t="s">
        <v>198</v>
      </c>
      <c r="D11" s="17">
        <v>60</v>
      </c>
      <c r="E11" s="17">
        <v>1.1000000000000001</v>
      </c>
      <c r="F11" s="17">
        <v>0</v>
      </c>
      <c r="G11" s="17">
        <v>5.3</v>
      </c>
      <c r="H11" s="17">
        <v>5.3</v>
      </c>
      <c r="I11" s="17">
        <v>4.2</v>
      </c>
      <c r="J11" s="17">
        <v>24.6</v>
      </c>
      <c r="K11" s="17">
        <v>9</v>
      </c>
      <c r="L11" s="17">
        <v>0.4</v>
      </c>
      <c r="M11" s="17">
        <v>0.01</v>
      </c>
      <c r="N11" s="17">
        <v>0</v>
      </c>
      <c r="O11" s="17">
        <v>1.9</v>
      </c>
      <c r="P11" s="17">
        <v>22.2</v>
      </c>
    </row>
    <row r="12" spans="1:16" ht="31.5" customHeight="1" x14ac:dyDescent="0.25">
      <c r="A12" s="56"/>
      <c r="B12" s="17" t="s">
        <v>84</v>
      </c>
      <c r="C12" s="21" t="s">
        <v>85</v>
      </c>
      <c r="D12" s="17">
        <v>200</v>
      </c>
      <c r="E12" s="17">
        <v>3.12</v>
      </c>
      <c r="F12" s="17">
        <v>2.58</v>
      </c>
      <c r="G12" s="17">
        <v>15.1</v>
      </c>
      <c r="H12" s="17">
        <v>95.7</v>
      </c>
      <c r="I12" s="17">
        <v>6.6</v>
      </c>
      <c r="J12" s="17">
        <v>20.2</v>
      </c>
      <c r="K12" s="17">
        <v>20.8</v>
      </c>
      <c r="L12" s="17">
        <v>0.76</v>
      </c>
      <c r="M12" s="17">
        <v>0.1</v>
      </c>
      <c r="N12" s="17">
        <v>0</v>
      </c>
      <c r="O12" s="17">
        <v>1.1000000000000001</v>
      </c>
      <c r="P12" s="17">
        <v>50.86</v>
      </c>
    </row>
    <row r="13" spans="1:16" ht="22.5" customHeight="1" x14ac:dyDescent="0.25">
      <c r="A13" s="56"/>
      <c r="B13" s="17" t="s">
        <v>196</v>
      </c>
      <c r="C13" s="21" t="s">
        <v>197</v>
      </c>
      <c r="D13" s="17">
        <v>150</v>
      </c>
      <c r="E13" s="17">
        <v>12.75</v>
      </c>
      <c r="F13" s="17">
        <v>12.45</v>
      </c>
      <c r="G13" s="17">
        <v>6</v>
      </c>
      <c r="H13" s="17">
        <v>187.5</v>
      </c>
      <c r="I13" s="17">
        <v>18.600000000000001</v>
      </c>
      <c r="J13" s="17">
        <v>51</v>
      </c>
      <c r="K13" s="17">
        <v>31.5</v>
      </c>
      <c r="L13" s="17">
        <v>2.25</v>
      </c>
      <c r="M13" s="17">
        <v>0.09</v>
      </c>
      <c r="N13" s="17">
        <v>0.03</v>
      </c>
      <c r="O13" s="17">
        <v>0.45</v>
      </c>
      <c r="P13" s="17">
        <v>154.5</v>
      </c>
    </row>
    <row r="14" spans="1:16" ht="18" customHeight="1" x14ac:dyDescent="0.25">
      <c r="A14" s="56"/>
      <c r="B14" s="17" t="s">
        <v>36</v>
      </c>
      <c r="C14" s="21" t="s">
        <v>165</v>
      </c>
      <c r="D14" s="17">
        <v>50</v>
      </c>
      <c r="E14" s="17">
        <v>3.3</v>
      </c>
      <c r="F14" s="17">
        <v>0.6</v>
      </c>
      <c r="G14" s="17">
        <v>17</v>
      </c>
      <c r="H14" s="17">
        <v>90.5</v>
      </c>
      <c r="I14" s="17">
        <v>0</v>
      </c>
      <c r="J14" s="17">
        <v>17.5</v>
      </c>
      <c r="K14" s="17">
        <v>23.5</v>
      </c>
      <c r="L14" s="17">
        <v>1.95</v>
      </c>
      <c r="M14" s="17">
        <v>0.9</v>
      </c>
      <c r="N14" s="17">
        <v>0</v>
      </c>
      <c r="O14" s="17">
        <v>0.7</v>
      </c>
      <c r="P14" s="17">
        <v>79</v>
      </c>
    </row>
    <row r="15" spans="1:16" ht="18" customHeight="1" x14ac:dyDescent="0.25">
      <c r="A15" s="56"/>
      <c r="B15" s="17" t="s">
        <v>21</v>
      </c>
      <c r="C15" s="21" t="s">
        <v>22</v>
      </c>
      <c r="D15" s="17">
        <v>50</v>
      </c>
      <c r="E15" s="17">
        <v>3.75</v>
      </c>
      <c r="F15" s="17">
        <v>1.45</v>
      </c>
      <c r="G15" s="17">
        <v>25.7</v>
      </c>
      <c r="H15" s="17">
        <v>131</v>
      </c>
      <c r="I15" s="17">
        <v>0</v>
      </c>
      <c r="J15" s="17">
        <v>9.5</v>
      </c>
      <c r="K15" s="17">
        <v>6.5</v>
      </c>
      <c r="L15" s="17">
        <v>0.6</v>
      </c>
      <c r="M15" s="17">
        <v>0.09</v>
      </c>
      <c r="N15" s="17">
        <v>0</v>
      </c>
      <c r="O15" s="17">
        <v>1.36</v>
      </c>
      <c r="P15" s="17">
        <v>52</v>
      </c>
    </row>
    <row r="16" spans="1:16" ht="17.25" customHeight="1" x14ac:dyDescent="0.25">
      <c r="A16" s="56"/>
      <c r="B16" s="17" t="s">
        <v>79</v>
      </c>
      <c r="C16" s="21" t="s">
        <v>181</v>
      </c>
      <c r="D16" s="17">
        <v>200</v>
      </c>
      <c r="E16" s="17">
        <v>0.6</v>
      </c>
      <c r="F16" s="17">
        <v>0.2</v>
      </c>
      <c r="G16" s="17">
        <v>23.1</v>
      </c>
      <c r="H16" s="17">
        <v>96</v>
      </c>
      <c r="I16" s="17">
        <v>4.3</v>
      </c>
      <c r="J16" s="17">
        <v>22</v>
      </c>
      <c r="K16" s="17">
        <v>14</v>
      </c>
      <c r="L16" s="17">
        <v>1.1000000000000001</v>
      </c>
      <c r="M16" s="17">
        <v>0.02</v>
      </c>
      <c r="N16" s="17">
        <v>0</v>
      </c>
      <c r="O16" s="17">
        <v>0.2</v>
      </c>
      <c r="P16" s="17">
        <v>16</v>
      </c>
    </row>
    <row r="17" spans="1:16" ht="15" customHeight="1" x14ac:dyDescent="0.25">
      <c r="A17" s="57"/>
      <c r="B17" s="18" t="s">
        <v>30</v>
      </c>
      <c r="C17" s="27"/>
      <c r="D17" s="91">
        <f t="shared" ref="D17:L17" si="1">SUM(D12+D13+D11+D14+D15+D16)</f>
        <v>710</v>
      </c>
      <c r="E17" s="91">
        <f t="shared" si="1"/>
        <v>24.620000000000005</v>
      </c>
      <c r="F17" s="91">
        <f t="shared" si="1"/>
        <v>17.279999999999998</v>
      </c>
      <c r="G17" s="91">
        <f t="shared" si="1"/>
        <v>92.200000000000017</v>
      </c>
      <c r="H17" s="91">
        <f t="shared" si="1"/>
        <v>606</v>
      </c>
      <c r="I17" s="91">
        <f t="shared" si="1"/>
        <v>33.700000000000003</v>
      </c>
      <c r="J17" s="91">
        <f t="shared" si="1"/>
        <v>144.80000000000001</v>
      </c>
      <c r="K17" s="91">
        <f t="shared" si="1"/>
        <v>105.3</v>
      </c>
      <c r="L17" s="91">
        <f t="shared" si="1"/>
        <v>7.0599999999999987</v>
      </c>
      <c r="M17" s="27">
        <f>M12+M13+M11+M14+M15+M16</f>
        <v>1.2100000000000002</v>
      </c>
      <c r="N17" s="91">
        <f>N12+N13+N11:O11</f>
        <v>0.03</v>
      </c>
      <c r="O17" s="91">
        <f>SUM(M12+M13+M11+M14+M15+M16)</f>
        <v>1.2100000000000002</v>
      </c>
      <c r="P17" s="91">
        <f>P12+P13+P11+P14+P15+P16</f>
        <v>374.56</v>
      </c>
    </row>
    <row r="18" spans="1:16" ht="17.25" customHeight="1" x14ac:dyDescent="0.25">
      <c r="A18" s="58" t="s">
        <v>54</v>
      </c>
      <c r="B18" s="17" t="s">
        <v>87</v>
      </c>
      <c r="C18" s="21" t="s">
        <v>199</v>
      </c>
      <c r="D18" s="17">
        <v>100</v>
      </c>
      <c r="E18" s="17">
        <v>7.5</v>
      </c>
      <c r="F18" s="17">
        <v>5.9</v>
      </c>
      <c r="G18" s="17">
        <v>54.7</v>
      </c>
      <c r="H18" s="17">
        <v>302.39999999999998</v>
      </c>
      <c r="I18" s="17">
        <v>0</v>
      </c>
      <c r="J18" s="17">
        <v>16</v>
      </c>
      <c r="K18" s="17">
        <v>11.2</v>
      </c>
      <c r="L18" s="17">
        <v>0.7</v>
      </c>
      <c r="M18" s="17">
        <v>7.0000000000000007E-2</v>
      </c>
      <c r="N18" s="17">
        <v>0.05</v>
      </c>
      <c r="O18" s="17">
        <v>1.1200000000000001</v>
      </c>
      <c r="P18" s="17">
        <v>60.8</v>
      </c>
    </row>
    <row r="19" spans="1:16" ht="15" customHeight="1" x14ac:dyDescent="0.25">
      <c r="A19" s="58"/>
      <c r="B19" s="21" t="s">
        <v>171</v>
      </c>
      <c r="C19" s="21" t="s">
        <v>204</v>
      </c>
      <c r="D19" s="17">
        <v>200</v>
      </c>
      <c r="E19" s="17">
        <v>0.3</v>
      </c>
      <c r="F19" s="17">
        <v>0</v>
      </c>
      <c r="G19" s="17">
        <v>20.100000000000001</v>
      </c>
      <c r="H19" s="17">
        <v>81</v>
      </c>
      <c r="I19" s="17">
        <v>0.8</v>
      </c>
      <c r="J19" s="17">
        <v>10</v>
      </c>
      <c r="K19" s="17">
        <v>3</v>
      </c>
      <c r="L19" s="17">
        <v>0.6</v>
      </c>
      <c r="M19" s="17">
        <v>0</v>
      </c>
      <c r="N19" s="17">
        <v>0</v>
      </c>
      <c r="O19" s="17">
        <v>0</v>
      </c>
      <c r="P19" s="17">
        <v>6</v>
      </c>
    </row>
    <row r="20" spans="1:16" ht="26.25" customHeight="1" x14ac:dyDescent="0.25">
      <c r="A20" s="58"/>
      <c r="B20" s="18" t="s">
        <v>30</v>
      </c>
      <c r="C20" s="27"/>
      <c r="D20" s="91">
        <f t="shared" ref="D20:P20" si="2">SUM(D18+D19)</f>
        <v>300</v>
      </c>
      <c r="E20" s="91">
        <f t="shared" si="2"/>
        <v>7.8</v>
      </c>
      <c r="F20" s="91">
        <f t="shared" si="2"/>
        <v>5.9</v>
      </c>
      <c r="G20" s="91">
        <f t="shared" si="2"/>
        <v>74.800000000000011</v>
      </c>
      <c r="H20" s="91">
        <f t="shared" si="2"/>
        <v>383.4</v>
      </c>
      <c r="I20" s="91">
        <f t="shared" si="2"/>
        <v>0.8</v>
      </c>
      <c r="J20" s="91">
        <f t="shared" si="2"/>
        <v>26</v>
      </c>
      <c r="K20" s="91">
        <f t="shared" si="2"/>
        <v>14.2</v>
      </c>
      <c r="L20" s="91">
        <f t="shared" si="2"/>
        <v>1.2999999999999998</v>
      </c>
      <c r="M20" s="91">
        <f t="shared" si="2"/>
        <v>7.0000000000000007E-2</v>
      </c>
      <c r="N20" s="91">
        <f t="shared" si="2"/>
        <v>0.05</v>
      </c>
      <c r="O20" s="91">
        <f t="shared" si="2"/>
        <v>1.1200000000000001</v>
      </c>
      <c r="P20" s="91">
        <f t="shared" si="2"/>
        <v>66.8</v>
      </c>
    </row>
    <row r="21" spans="1:16" ht="21.75" customHeight="1" x14ac:dyDescent="0.25">
      <c r="A21" s="55" t="s">
        <v>59</v>
      </c>
      <c r="B21" s="17" t="s">
        <v>89</v>
      </c>
      <c r="C21" s="21" t="s">
        <v>200</v>
      </c>
      <c r="D21" s="17">
        <v>100</v>
      </c>
      <c r="E21" s="17">
        <v>1.5</v>
      </c>
      <c r="F21" s="17">
        <v>5.5</v>
      </c>
      <c r="G21" s="17">
        <v>8.4</v>
      </c>
      <c r="H21" s="17">
        <v>89</v>
      </c>
      <c r="I21" s="17">
        <v>5.7</v>
      </c>
      <c r="J21" s="17">
        <v>33</v>
      </c>
      <c r="K21" s="17">
        <v>19</v>
      </c>
      <c r="L21" s="17">
        <v>1.3</v>
      </c>
      <c r="M21" s="17">
        <v>0.02</v>
      </c>
      <c r="N21" s="17">
        <v>0</v>
      </c>
      <c r="O21" s="17">
        <v>2.2999999999999998</v>
      </c>
      <c r="P21" s="17">
        <v>5.7</v>
      </c>
    </row>
    <row r="22" spans="1:16" ht="18.75" customHeight="1" x14ac:dyDescent="0.25">
      <c r="A22" s="56"/>
      <c r="B22" s="17" t="s">
        <v>88</v>
      </c>
      <c r="C22" s="47" t="s">
        <v>203</v>
      </c>
      <c r="D22" s="45">
        <v>150</v>
      </c>
      <c r="E22" s="45">
        <v>2.85</v>
      </c>
      <c r="F22" s="45">
        <v>6.15</v>
      </c>
      <c r="G22" s="45">
        <v>19.05</v>
      </c>
      <c r="H22" s="45">
        <v>142.5</v>
      </c>
      <c r="I22" s="45">
        <v>20.85</v>
      </c>
      <c r="J22" s="45">
        <v>16.5</v>
      </c>
      <c r="K22" s="45">
        <v>30</v>
      </c>
      <c r="L22" s="45">
        <v>1.2</v>
      </c>
      <c r="M22" s="45">
        <v>0.15</v>
      </c>
      <c r="N22" s="45">
        <v>0.04</v>
      </c>
      <c r="O22" s="45">
        <v>0.15</v>
      </c>
      <c r="P22" s="45">
        <v>78</v>
      </c>
    </row>
    <row r="23" spans="1:16" ht="18" customHeight="1" x14ac:dyDescent="0.25">
      <c r="A23" s="56"/>
      <c r="B23" s="17" t="s">
        <v>90</v>
      </c>
      <c r="C23" s="47" t="s">
        <v>77</v>
      </c>
      <c r="D23" s="45">
        <v>100</v>
      </c>
      <c r="E23" s="45">
        <v>13.9</v>
      </c>
      <c r="F23" s="45">
        <v>2.1</v>
      </c>
      <c r="G23" s="45">
        <v>9.6</v>
      </c>
      <c r="H23" s="45">
        <v>113</v>
      </c>
      <c r="I23" s="45">
        <v>0.4</v>
      </c>
      <c r="J23" s="45">
        <v>35</v>
      </c>
      <c r="K23" s="45">
        <v>23</v>
      </c>
      <c r="L23" s="45">
        <v>0.6</v>
      </c>
      <c r="M23" s="45">
        <v>7.0000000000000007E-2</v>
      </c>
      <c r="N23" s="45">
        <v>0.02</v>
      </c>
      <c r="O23" s="45">
        <v>1</v>
      </c>
      <c r="P23" s="45">
        <v>160</v>
      </c>
    </row>
    <row r="24" spans="1:16" ht="17.25" customHeight="1" x14ac:dyDescent="0.25">
      <c r="A24" s="56"/>
      <c r="B24" s="17" t="s">
        <v>36</v>
      </c>
      <c r="C24" s="21" t="s">
        <v>165</v>
      </c>
      <c r="D24" s="17">
        <v>50</v>
      </c>
      <c r="E24" s="17">
        <v>3.3</v>
      </c>
      <c r="F24" s="17">
        <v>0.6</v>
      </c>
      <c r="G24" s="17">
        <v>17</v>
      </c>
      <c r="H24" s="17">
        <v>90.5</v>
      </c>
      <c r="I24" s="17">
        <v>0</v>
      </c>
      <c r="J24" s="17">
        <v>17.5</v>
      </c>
      <c r="K24" s="17">
        <v>23.5</v>
      </c>
      <c r="L24" s="17">
        <v>1.95</v>
      </c>
      <c r="M24" s="17">
        <v>0.9</v>
      </c>
      <c r="N24" s="17">
        <v>0</v>
      </c>
      <c r="O24" s="17">
        <v>0.7</v>
      </c>
      <c r="P24" s="17">
        <v>79</v>
      </c>
    </row>
    <row r="25" spans="1:16" ht="18.75" customHeight="1" x14ac:dyDescent="0.25">
      <c r="A25" s="56"/>
      <c r="B25" s="17" t="s">
        <v>21</v>
      </c>
      <c r="C25" s="21" t="s">
        <v>22</v>
      </c>
      <c r="D25" s="17">
        <v>50</v>
      </c>
      <c r="E25" s="17">
        <v>3.75</v>
      </c>
      <c r="F25" s="17">
        <v>1.45</v>
      </c>
      <c r="G25" s="17">
        <v>25.7</v>
      </c>
      <c r="H25" s="17">
        <v>131</v>
      </c>
      <c r="I25" s="17">
        <v>0</v>
      </c>
      <c r="J25" s="17">
        <v>9.5</v>
      </c>
      <c r="K25" s="17">
        <v>6.5</v>
      </c>
      <c r="L25" s="17">
        <v>0.6</v>
      </c>
      <c r="M25" s="17">
        <v>0.09</v>
      </c>
      <c r="N25" s="17">
        <v>0</v>
      </c>
      <c r="O25" s="17">
        <v>1.36</v>
      </c>
      <c r="P25" s="17">
        <v>52</v>
      </c>
    </row>
    <row r="26" spans="1:16" ht="19.5" customHeight="1" x14ac:dyDescent="0.25">
      <c r="A26" s="56"/>
      <c r="B26" s="17" t="s">
        <v>43</v>
      </c>
      <c r="C26" s="21" t="s">
        <v>44</v>
      </c>
      <c r="D26" s="17">
        <v>200</v>
      </c>
      <c r="E26" s="17"/>
      <c r="F26" s="17"/>
      <c r="G26" s="17">
        <v>11.28</v>
      </c>
      <c r="H26" s="17">
        <v>45.12</v>
      </c>
      <c r="I26" s="17">
        <v>0</v>
      </c>
      <c r="J26" s="17">
        <v>12</v>
      </c>
      <c r="K26" s="17">
        <v>6</v>
      </c>
      <c r="L26" s="17">
        <v>8</v>
      </c>
      <c r="M26" s="17">
        <v>0</v>
      </c>
      <c r="N26" s="17">
        <v>0</v>
      </c>
      <c r="O26" s="17">
        <v>0</v>
      </c>
      <c r="P26" s="17">
        <v>3</v>
      </c>
    </row>
    <row r="27" spans="1:16" ht="15" customHeight="1" x14ac:dyDescent="0.25">
      <c r="A27" s="57"/>
      <c r="B27" s="18" t="s">
        <v>30</v>
      </c>
      <c r="C27" s="27"/>
      <c r="D27" s="91">
        <f t="shared" ref="D27:P27" si="3">SUM(D22+D21+D23+D25+D26)</f>
        <v>600</v>
      </c>
      <c r="E27" s="91">
        <f t="shared" si="3"/>
        <v>22</v>
      </c>
      <c r="F27" s="91">
        <f t="shared" si="3"/>
        <v>15.2</v>
      </c>
      <c r="G27" s="91">
        <f t="shared" si="3"/>
        <v>74.03</v>
      </c>
      <c r="H27" s="91">
        <f t="shared" si="3"/>
        <v>520.62</v>
      </c>
      <c r="I27" s="91">
        <f t="shared" si="3"/>
        <v>26.95</v>
      </c>
      <c r="J27" s="91">
        <f t="shared" si="3"/>
        <v>106</v>
      </c>
      <c r="K27" s="91">
        <f t="shared" si="3"/>
        <v>84.5</v>
      </c>
      <c r="L27" s="91">
        <f t="shared" si="3"/>
        <v>11.7</v>
      </c>
      <c r="M27" s="91">
        <f t="shared" si="3"/>
        <v>0.32999999999999996</v>
      </c>
      <c r="N27" s="91">
        <f t="shared" si="3"/>
        <v>0.06</v>
      </c>
      <c r="O27" s="91">
        <f t="shared" si="3"/>
        <v>4.8099999999999996</v>
      </c>
      <c r="P27" s="91">
        <f t="shared" si="3"/>
        <v>298.7</v>
      </c>
    </row>
    <row r="28" spans="1:16" ht="18" customHeight="1" x14ac:dyDescent="0.25">
      <c r="A28" s="81" t="s">
        <v>184</v>
      </c>
      <c r="B28" s="17" t="s">
        <v>65</v>
      </c>
      <c r="C28" s="21" t="s">
        <v>177</v>
      </c>
      <c r="D28" s="17">
        <v>20</v>
      </c>
      <c r="E28" s="17">
        <v>1.5</v>
      </c>
      <c r="F28" s="17">
        <v>1.96</v>
      </c>
      <c r="G28" s="17">
        <v>14.9</v>
      </c>
      <c r="H28" s="17">
        <v>83.4</v>
      </c>
      <c r="I28" s="17">
        <v>0</v>
      </c>
      <c r="J28" s="17">
        <v>5.8</v>
      </c>
      <c r="K28" s="17">
        <v>4</v>
      </c>
      <c r="L28" s="17">
        <v>0.4</v>
      </c>
      <c r="M28" s="17">
        <v>0.02</v>
      </c>
      <c r="N28" s="17">
        <v>0.01</v>
      </c>
      <c r="O28" s="17">
        <v>0.7</v>
      </c>
      <c r="P28" s="17">
        <v>18</v>
      </c>
    </row>
    <row r="29" spans="1:16" ht="20.25" customHeight="1" x14ac:dyDescent="0.25">
      <c r="A29" s="82"/>
      <c r="B29" s="17" t="s">
        <v>91</v>
      </c>
      <c r="C29" s="21" t="s">
        <v>178</v>
      </c>
      <c r="D29" s="17">
        <v>180</v>
      </c>
      <c r="E29" s="17">
        <v>5.2</v>
      </c>
      <c r="F29" s="17">
        <v>4.5</v>
      </c>
      <c r="G29" s="17">
        <v>8.6</v>
      </c>
      <c r="H29" s="17">
        <v>95.4</v>
      </c>
      <c r="I29" s="17">
        <v>2.2999999999999998</v>
      </c>
      <c r="J29" s="17">
        <v>216</v>
      </c>
      <c r="K29" s="17">
        <v>25.2</v>
      </c>
      <c r="L29" s="17">
        <v>0.2</v>
      </c>
      <c r="M29" s="17">
        <v>7.0000000000000007E-2</v>
      </c>
      <c r="N29" s="17">
        <v>0.04</v>
      </c>
      <c r="O29" s="17">
        <v>0</v>
      </c>
      <c r="P29" s="17">
        <v>162</v>
      </c>
    </row>
    <row r="30" spans="1:16" ht="15" customHeight="1" x14ac:dyDescent="0.25">
      <c r="A30" s="82"/>
      <c r="B30" s="18" t="s">
        <v>30</v>
      </c>
      <c r="C30" s="27"/>
      <c r="D30" s="91">
        <f t="shared" ref="D30:P30" si="4">SUM(D28+D29)</f>
        <v>200</v>
      </c>
      <c r="E30" s="91">
        <f t="shared" si="4"/>
        <v>6.7</v>
      </c>
      <c r="F30" s="91">
        <f t="shared" si="4"/>
        <v>6.46</v>
      </c>
      <c r="G30" s="91">
        <f t="shared" si="4"/>
        <v>23.5</v>
      </c>
      <c r="H30" s="91">
        <f t="shared" si="4"/>
        <v>178.8</v>
      </c>
      <c r="I30" s="91">
        <f t="shared" si="4"/>
        <v>2.2999999999999998</v>
      </c>
      <c r="J30" s="91">
        <f t="shared" si="4"/>
        <v>221.8</v>
      </c>
      <c r="K30" s="91">
        <f t="shared" si="4"/>
        <v>29.2</v>
      </c>
      <c r="L30" s="91">
        <f t="shared" si="4"/>
        <v>0.60000000000000009</v>
      </c>
      <c r="M30" s="91">
        <f t="shared" si="4"/>
        <v>9.0000000000000011E-2</v>
      </c>
      <c r="N30" s="91">
        <f t="shared" si="4"/>
        <v>0.05</v>
      </c>
      <c r="O30" s="91">
        <f t="shared" si="4"/>
        <v>0.7</v>
      </c>
      <c r="P30" s="91">
        <f t="shared" si="4"/>
        <v>180</v>
      </c>
    </row>
    <row r="31" spans="1:16" ht="20.25" customHeight="1" x14ac:dyDescent="0.25">
      <c r="A31" s="83"/>
      <c r="B31" s="29" t="s">
        <v>39</v>
      </c>
      <c r="C31" s="29"/>
      <c r="D31" s="92">
        <f t="shared" ref="D31:L31" si="5">SUM(D10+D17+D20+D27+D30)</f>
        <v>2460</v>
      </c>
      <c r="E31" s="92">
        <f t="shared" si="5"/>
        <v>83.470000000000013</v>
      </c>
      <c r="F31" s="92">
        <f t="shared" si="5"/>
        <v>70.749999999999986</v>
      </c>
      <c r="G31" s="92">
        <f t="shared" si="5"/>
        <v>370.99</v>
      </c>
      <c r="H31" s="92">
        <f t="shared" si="5"/>
        <v>2415.02</v>
      </c>
      <c r="I31" s="92">
        <f t="shared" si="5"/>
        <v>76.429999999999993</v>
      </c>
      <c r="J31" s="92">
        <f t="shared" si="5"/>
        <v>815.59999999999991</v>
      </c>
      <c r="K31" s="92">
        <f t="shared" si="5"/>
        <v>301.7</v>
      </c>
      <c r="L31" s="92">
        <f t="shared" si="5"/>
        <v>25.62</v>
      </c>
      <c r="M31" s="92">
        <f>SUM(M10+O17+M20+M27+M30)</f>
        <v>2</v>
      </c>
      <c r="N31" s="92">
        <f>SUM(N10+N17+N20+N27+N30)</f>
        <v>0.96000000000000019</v>
      </c>
      <c r="O31" s="92">
        <f>SUM(O10+O17+O20+O27+O30)</f>
        <v>10.559999999999999</v>
      </c>
      <c r="P31" s="92">
        <f>SUM(P10+P17+P20+P27+P30)</f>
        <v>1286.1600000000001</v>
      </c>
    </row>
    <row r="32" spans="1:16" x14ac:dyDescent="0.25"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</sheetData>
  <mergeCells count="19">
    <mergeCell ref="L2:L3"/>
    <mergeCell ref="A11:A17"/>
    <mergeCell ref="H2:H3"/>
    <mergeCell ref="A1:P1"/>
    <mergeCell ref="A21:A27"/>
    <mergeCell ref="O2:O3"/>
    <mergeCell ref="P2:P3"/>
    <mergeCell ref="M2:M3"/>
    <mergeCell ref="N2:N3"/>
    <mergeCell ref="I2:I3"/>
    <mergeCell ref="J2:J3"/>
    <mergeCell ref="K2:K3"/>
    <mergeCell ref="A28:A31"/>
    <mergeCell ref="B2:B3"/>
    <mergeCell ref="C2:C3"/>
    <mergeCell ref="D2:D3"/>
    <mergeCell ref="E2:G2"/>
    <mergeCell ref="A18:A20"/>
    <mergeCell ref="A2:A10"/>
  </mergeCells>
  <pageMargins left="0.1875" right="0.19791666666666666" top="0.27083333333333331" bottom="0.31" header="0.3" footer="0.3"/>
  <pageSetup paperSize="9" scale="9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view="pageLayout" zoomScaleNormal="100" workbookViewId="0">
      <selection activeCell="A28" sqref="A1:P30"/>
    </sheetView>
  </sheetViews>
  <sheetFormatPr defaultRowHeight="15" x14ac:dyDescent="0.25"/>
  <cols>
    <col min="1" max="1" width="4.7109375" customWidth="1"/>
    <col min="3" max="3" width="42.85546875" customWidth="1"/>
    <col min="4" max="4" width="7.5703125" customWidth="1"/>
    <col min="5" max="5" width="8.85546875" customWidth="1"/>
    <col min="6" max="6" width="7.7109375" customWidth="1"/>
    <col min="9" max="9" width="5.140625" customWidth="1"/>
    <col min="10" max="10" width="6.140625" customWidth="1"/>
    <col min="11" max="11" width="5.42578125" customWidth="1"/>
    <col min="12" max="12" width="5.28515625" customWidth="1"/>
    <col min="13" max="13" width="5.5703125" customWidth="1"/>
    <col min="14" max="14" width="5.28515625" customWidth="1"/>
    <col min="15" max="15" width="5.5703125" customWidth="1"/>
    <col min="16" max="16" width="6.28515625" customWidth="1"/>
  </cols>
  <sheetData>
    <row r="1" spans="1:16" ht="24.75" customHeight="1" x14ac:dyDescent="0.25">
      <c r="A1" s="49" t="s">
        <v>160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</row>
    <row r="2" spans="1:16" ht="15" customHeight="1" x14ac:dyDescent="0.25">
      <c r="A2" s="73" t="s">
        <v>1</v>
      </c>
      <c r="B2" s="62" t="s">
        <v>2</v>
      </c>
      <c r="C2" s="63" t="s">
        <v>3</v>
      </c>
      <c r="D2" s="63" t="s">
        <v>4</v>
      </c>
      <c r="E2" s="63" t="s">
        <v>5</v>
      </c>
      <c r="F2" s="63"/>
      <c r="G2" s="63"/>
      <c r="H2" s="84" t="s">
        <v>6</v>
      </c>
      <c r="I2" s="63" t="s">
        <v>41</v>
      </c>
      <c r="J2" s="63" t="s">
        <v>8</v>
      </c>
      <c r="K2" s="63" t="s">
        <v>9</v>
      </c>
      <c r="L2" s="63" t="s">
        <v>10</v>
      </c>
      <c r="M2" s="63" t="s">
        <v>11</v>
      </c>
      <c r="N2" s="63" t="s">
        <v>12</v>
      </c>
      <c r="O2" s="63" t="s">
        <v>13</v>
      </c>
      <c r="P2" s="63" t="s">
        <v>14</v>
      </c>
    </row>
    <row r="3" spans="1:16" x14ac:dyDescent="0.25">
      <c r="A3" s="73"/>
      <c r="B3" s="62"/>
      <c r="C3" s="63"/>
      <c r="D3" s="63"/>
      <c r="E3" s="43" t="s">
        <v>15</v>
      </c>
      <c r="F3" s="43" t="s">
        <v>16</v>
      </c>
      <c r="G3" s="43" t="s">
        <v>17</v>
      </c>
      <c r="H3" s="84"/>
      <c r="I3" s="63"/>
      <c r="J3" s="63"/>
      <c r="K3" s="63"/>
      <c r="L3" s="63"/>
      <c r="M3" s="63"/>
      <c r="N3" s="63"/>
      <c r="O3" s="63"/>
      <c r="P3" s="63"/>
    </row>
    <row r="4" spans="1:16" ht="17.100000000000001" customHeight="1" x14ac:dyDescent="0.25">
      <c r="A4" s="73"/>
      <c r="B4" s="45" t="s">
        <v>66</v>
      </c>
      <c r="C4" s="47" t="s">
        <v>176</v>
      </c>
      <c r="D4" s="45">
        <v>200</v>
      </c>
      <c r="E4" s="45">
        <v>13.5</v>
      </c>
      <c r="F4" s="45">
        <v>15.9</v>
      </c>
      <c r="G4" s="45">
        <v>7.3</v>
      </c>
      <c r="H4" s="45">
        <v>226.8</v>
      </c>
      <c r="I4" s="96">
        <v>2.4</v>
      </c>
      <c r="J4" s="96">
        <v>151.19999999999999</v>
      </c>
      <c r="K4" s="96">
        <v>29.7</v>
      </c>
      <c r="L4" s="96">
        <v>2.4</v>
      </c>
      <c r="M4" s="96">
        <v>0.1</v>
      </c>
      <c r="N4" s="96">
        <v>0.2</v>
      </c>
      <c r="O4" s="96">
        <v>0.54</v>
      </c>
      <c r="P4" s="96">
        <v>253.8</v>
      </c>
    </row>
    <row r="5" spans="1:16" ht="17.100000000000001" customHeight="1" x14ac:dyDescent="0.25">
      <c r="A5" s="73"/>
      <c r="B5" s="17" t="s">
        <v>19</v>
      </c>
      <c r="C5" s="21" t="s">
        <v>20</v>
      </c>
      <c r="D5" s="17">
        <v>10</v>
      </c>
      <c r="E5" s="17">
        <v>0.05</v>
      </c>
      <c r="F5" s="17">
        <v>8.25</v>
      </c>
      <c r="G5" s="17">
        <v>0.8</v>
      </c>
      <c r="H5" s="17">
        <v>74.8</v>
      </c>
      <c r="I5" s="17">
        <v>0</v>
      </c>
      <c r="J5" s="17">
        <v>1.2</v>
      </c>
      <c r="K5" s="17">
        <v>0</v>
      </c>
      <c r="L5" s="17">
        <v>0.02</v>
      </c>
      <c r="M5" s="17">
        <v>0</v>
      </c>
      <c r="N5" s="17">
        <v>0.6</v>
      </c>
      <c r="O5" s="17">
        <v>0.1</v>
      </c>
      <c r="P5" s="17">
        <v>1.9</v>
      </c>
    </row>
    <row r="6" spans="1:16" ht="17.100000000000001" customHeight="1" x14ac:dyDescent="0.25">
      <c r="A6" s="73"/>
      <c r="B6" s="17" t="s">
        <v>21</v>
      </c>
      <c r="C6" s="21" t="s">
        <v>22</v>
      </c>
      <c r="D6" s="17">
        <v>100</v>
      </c>
      <c r="E6" s="17">
        <v>7.5</v>
      </c>
      <c r="F6" s="17">
        <v>2.9</v>
      </c>
      <c r="G6" s="17">
        <v>51.4</v>
      </c>
      <c r="H6" s="17">
        <v>262</v>
      </c>
      <c r="I6" s="17">
        <v>0</v>
      </c>
      <c r="J6" s="17">
        <v>19</v>
      </c>
      <c r="K6" s="17">
        <v>13</v>
      </c>
      <c r="L6" s="17">
        <v>1.2</v>
      </c>
      <c r="M6" s="17">
        <v>0.12</v>
      </c>
      <c r="N6" s="17">
        <v>0</v>
      </c>
      <c r="O6" s="17">
        <v>1.7</v>
      </c>
      <c r="P6" s="17">
        <v>65</v>
      </c>
    </row>
    <row r="7" spans="1:16" ht="17.100000000000001" customHeight="1" x14ac:dyDescent="0.25">
      <c r="A7" s="73"/>
      <c r="B7" s="17" t="s">
        <v>25</v>
      </c>
      <c r="C7" s="21" t="s">
        <v>26</v>
      </c>
      <c r="D7" s="17">
        <v>100</v>
      </c>
      <c r="E7" s="17">
        <v>0.3</v>
      </c>
      <c r="F7" s="17"/>
      <c r="G7" s="17">
        <v>7.2</v>
      </c>
      <c r="H7" s="17">
        <v>32</v>
      </c>
      <c r="I7" s="17">
        <v>10</v>
      </c>
      <c r="J7" s="17">
        <v>16</v>
      </c>
      <c r="K7" s="17">
        <v>16.3</v>
      </c>
      <c r="L7" s="17">
        <v>2.2000000000000002</v>
      </c>
      <c r="M7" s="17">
        <v>0.03</v>
      </c>
      <c r="N7" s="17">
        <v>0</v>
      </c>
      <c r="O7" s="17">
        <v>0.2</v>
      </c>
      <c r="P7" s="17">
        <v>11</v>
      </c>
    </row>
    <row r="8" spans="1:16" ht="17.100000000000001" customHeight="1" x14ac:dyDescent="0.25">
      <c r="A8" s="73"/>
      <c r="B8" s="17" t="s">
        <v>68</v>
      </c>
      <c r="C8" s="21" t="s">
        <v>69</v>
      </c>
      <c r="D8" s="17">
        <v>200</v>
      </c>
      <c r="E8" s="17">
        <v>4.8499999999999996</v>
      </c>
      <c r="F8" s="17">
        <v>5.04</v>
      </c>
      <c r="G8" s="17">
        <v>32.729999999999997</v>
      </c>
      <c r="H8" s="17">
        <v>195.71</v>
      </c>
      <c r="I8" s="17">
        <v>1.69</v>
      </c>
      <c r="J8" s="17">
        <v>163.19999999999999</v>
      </c>
      <c r="K8" s="17">
        <v>39.5</v>
      </c>
      <c r="L8" s="17">
        <v>1.31</v>
      </c>
      <c r="M8" s="17">
        <v>0.04</v>
      </c>
      <c r="N8" s="17">
        <v>0.02</v>
      </c>
      <c r="O8" s="17">
        <v>0</v>
      </c>
      <c r="P8" s="17">
        <v>110</v>
      </c>
    </row>
    <row r="9" spans="1:16" ht="17.100000000000001" customHeight="1" x14ac:dyDescent="0.25">
      <c r="A9" s="73"/>
      <c r="B9" s="17" t="s">
        <v>57</v>
      </c>
      <c r="C9" s="21" t="s">
        <v>58</v>
      </c>
      <c r="D9" s="17">
        <v>110</v>
      </c>
      <c r="E9" s="17">
        <v>6</v>
      </c>
      <c r="F9" s="17">
        <v>3.8</v>
      </c>
      <c r="G9" s="17">
        <v>10.199999999999999</v>
      </c>
      <c r="H9" s="17">
        <v>104.4</v>
      </c>
      <c r="I9" s="17">
        <v>142.80000000000001</v>
      </c>
      <c r="J9" s="17">
        <v>16.8</v>
      </c>
      <c r="K9" s="17">
        <v>0.1</v>
      </c>
      <c r="L9" s="17">
        <v>0.7</v>
      </c>
      <c r="M9" s="17">
        <v>0.04</v>
      </c>
      <c r="N9" s="17">
        <v>0.02</v>
      </c>
      <c r="O9" s="17">
        <v>0</v>
      </c>
      <c r="P9" s="17">
        <v>109.2</v>
      </c>
    </row>
    <row r="10" spans="1:16" ht="17.100000000000001" customHeight="1" x14ac:dyDescent="0.25">
      <c r="A10" s="3"/>
      <c r="B10" s="18" t="s">
        <v>30</v>
      </c>
      <c r="C10" s="27"/>
      <c r="D10" s="91">
        <f>SUM(D4+D5+D6+D7+D8+D9)</f>
        <v>720</v>
      </c>
      <c r="E10" s="91">
        <f t="shared" ref="E10:P10" si="0">SUM(E4+E5+E6+E7+E8+E9)</f>
        <v>32.200000000000003</v>
      </c>
      <c r="F10" s="91">
        <f t="shared" si="0"/>
        <v>35.889999999999993</v>
      </c>
      <c r="G10" s="91">
        <f t="shared" si="0"/>
        <v>109.63000000000001</v>
      </c>
      <c r="H10" s="91">
        <f t="shared" si="0"/>
        <v>895.71</v>
      </c>
      <c r="I10" s="91">
        <f t="shared" si="0"/>
        <v>156.89000000000001</v>
      </c>
      <c r="J10" s="91">
        <f t="shared" si="0"/>
        <v>367.4</v>
      </c>
      <c r="K10" s="91">
        <f t="shared" si="0"/>
        <v>98.6</v>
      </c>
      <c r="L10" s="91">
        <f t="shared" si="0"/>
        <v>7.830000000000001</v>
      </c>
      <c r="M10" s="91">
        <f t="shared" si="0"/>
        <v>0.32999999999999996</v>
      </c>
      <c r="N10" s="91">
        <f t="shared" si="0"/>
        <v>0.84000000000000008</v>
      </c>
      <c r="O10" s="91">
        <f t="shared" si="0"/>
        <v>2.54</v>
      </c>
      <c r="P10" s="91">
        <f t="shared" si="0"/>
        <v>550.90000000000009</v>
      </c>
    </row>
    <row r="11" spans="1:16" ht="17.100000000000001" customHeight="1" x14ac:dyDescent="0.25">
      <c r="A11" s="55" t="s">
        <v>29</v>
      </c>
      <c r="B11" s="17" t="s">
        <v>62</v>
      </c>
      <c r="C11" s="21" t="s">
        <v>63</v>
      </c>
      <c r="D11" s="17">
        <v>60</v>
      </c>
      <c r="E11" s="17">
        <v>0.5</v>
      </c>
      <c r="F11" s="17">
        <v>0.06</v>
      </c>
      <c r="G11" s="17">
        <v>1.5</v>
      </c>
      <c r="H11" s="17">
        <v>8.4</v>
      </c>
      <c r="I11" s="17">
        <v>6</v>
      </c>
      <c r="J11" s="17">
        <v>13.8</v>
      </c>
      <c r="K11" s="17">
        <v>8.4</v>
      </c>
      <c r="L11" s="17">
        <v>0.36</v>
      </c>
      <c r="M11" s="17">
        <v>0.02</v>
      </c>
      <c r="N11" s="17">
        <v>0</v>
      </c>
      <c r="O11" s="17">
        <v>0.06</v>
      </c>
      <c r="P11" s="17">
        <v>25.2</v>
      </c>
    </row>
    <row r="12" spans="1:16" ht="31.5" customHeight="1" x14ac:dyDescent="0.25">
      <c r="A12" s="56"/>
      <c r="B12" s="17" t="s">
        <v>161</v>
      </c>
      <c r="C12" s="21" t="s">
        <v>70</v>
      </c>
      <c r="D12" s="17">
        <v>200</v>
      </c>
      <c r="E12" s="17">
        <v>1.4</v>
      </c>
      <c r="F12" s="17">
        <v>3.98</v>
      </c>
      <c r="G12" s="17">
        <v>6.2</v>
      </c>
      <c r="H12" s="17">
        <v>66.400000000000006</v>
      </c>
      <c r="I12" s="17">
        <v>14.78</v>
      </c>
      <c r="J12" s="17">
        <v>27.2</v>
      </c>
      <c r="K12" s="17">
        <v>17.8</v>
      </c>
      <c r="L12" s="17">
        <v>0.64</v>
      </c>
      <c r="M12" s="17">
        <v>0.05</v>
      </c>
      <c r="N12" s="17">
        <v>0</v>
      </c>
      <c r="O12" s="17">
        <v>1.9</v>
      </c>
      <c r="P12" s="17">
        <v>38</v>
      </c>
    </row>
    <row r="13" spans="1:16" ht="17.100000000000001" customHeight="1" x14ac:dyDescent="0.25">
      <c r="A13" s="56"/>
      <c r="B13" s="17" t="s">
        <v>71</v>
      </c>
      <c r="C13" s="21" t="s">
        <v>72</v>
      </c>
      <c r="D13" s="17">
        <v>150</v>
      </c>
      <c r="E13" s="17">
        <v>3.2</v>
      </c>
      <c r="F13" s="17">
        <v>6.7</v>
      </c>
      <c r="G13" s="17">
        <v>16.7</v>
      </c>
      <c r="H13" s="17">
        <v>150.80000000000001</v>
      </c>
      <c r="I13" s="17">
        <v>5.2</v>
      </c>
      <c r="J13" s="17">
        <v>39.799999999999997</v>
      </c>
      <c r="K13" s="17">
        <v>29.1</v>
      </c>
      <c r="L13" s="17">
        <v>1.08</v>
      </c>
      <c r="M13" s="17">
        <v>0.1</v>
      </c>
      <c r="N13" s="17">
        <v>0.05</v>
      </c>
      <c r="O13" s="17">
        <v>0.15</v>
      </c>
      <c r="P13" s="17">
        <v>85.5</v>
      </c>
    </row>
    <row r="14" spans="1:16" ht="17.100000000000001" customHeight="1" x14ac:dyDescent="0.25">
      <c r="A14" s="56"/>
      <c r="B14" s="17" t="s">
        <v>75</v>
      </c>
      <c r="C14" s="21" t="s">
        <v>162</v>
      </c>
      <c r="D14" s="17">
        <v>90</v>
      </c>
      <c r="E14" s="17">
        <v>16.399999999999999</v>
      </c>
      <c r="F14" s="17">
        <v>8.6</v>
      </c>
      <c r="G14" s="17">
        <v>4.0999999999999996</v>
      </c>
      <c r="H14" s="17">
        <v>141.30000000000001</v>
      </c>
      <c r="I14" s="17">
        <v>0.7</v>
      </c>
      <c r="J14" s="17">
        <v>44.1</v>
      </c>
      <c r="K14" s="17">
        <v>2.7</v>
      </c>
      <c r="L14" s="17">
        <v>0.7</v>
      </c>
      <c r="M14" s="17">
        <v>0.1</v>
      </c>
      <c r="N14" s="17">
        <v>0.02</v>
      </c>
      <c r="O14" s="17">
        <v>4</v>
      </c>
      <c r="P14" s="17">
        <v>177.3</v>
      </c>
    </row>
    <row r="15" spans="1:16" ht="17.100000000000001" customHeight="1" x14ac:dyDescent="0.25">
      <c r="A15" s="56"/>
      <c r="B15" s="17" t="s">
        <v>36</v>
      </c>
      <c r="C15" s="21" t="s">
        <v>165</v>
      </c>
      <c r="D15" s="17">
        <v>50</v>
      </c>
      <c r="E15" s="17">
        <v>3.3</v>
      </c>
      <c r="F15" s="17">
        <v>0.6</v>
      </c>
      <c r="G15" s="17">
        <v>17</v>
      </c>
      <c r="H15" s="17">
        <v>90.5</v>
      </c>
      <c r="I15" s="17">
        <v>0</v>
      </c>
      <c r="J15" s="17">
        <v>17.5</v>
      </c>
      <c r="K15" s="17">
        <v>23.5</v>
      </c>
      <c r="L15" s="17">
        <v>1.95</v>
      </c>
      <c r="M15" s="17">
        <v>0.9</v>
      </c>
      <c r="N15" s="17">
        <v>0</v>
      </c>
      <c r="O15" s="17">
        <v>0.7</v>
      </c>
      <c r="P15" s="17">
        <v>79</v>
      </c>
    </row>
    <row r="16" spans="1:16" ht="17.100000000000001" customHeight="1" x14ac:dyDescent="0.25">
      <c r="A16" s="56"/>
      <c r="B16" s="17" t="s">
        <v>21</v>
      </c>
      <c r="C16" s="21" t="s">
        <v>22</v>
      </c>
      <c r="D16" s="17">
        <v>50</v>
      </c>
      <c r="E16" s="17">
        <v>3.75</v>
      </c>
      <c r="F16" s="17">
        <v>1.45</v>
      </c>
      <c r="G16" s="17">
        <v>25.7</v>
      </c>
      <c r="H16" s="17">
        <v>131</v>
      </c>
      <c r="I16" s="17">
        <v>0</v>
      </c>
      <c r="J16" s="17">
        <v>9.5</v>
      </c>
      <c r="K16" s="17">
        <v>6.5</v>
      </c>
      <c r="L16" s="17">
        <v>0.6</v>
      </c>
      <c r="M16" s="17">
        <v>0.09</v>
      </c>
      <c r="N16" s="17">
        <v>0</v>
      </c>
      <c r="O16" s="17">
        <v>1.36</v>
      </c>
      <c r="P16" s="17">
        <v>52</v>
      </c>
    </row>
    <row r="17" spans="1:16" ht="17.100000000000001" customHeight="1" x14ac:dyDescent="0.25">
      <c r="A17" s="56"/>
      <c r="B17" s="94" t="s">
        <v>171</v>
      </c>
      <c r="C17" s="23" t="s">
        <v>169</v>
      </c>
      <c r="D17" s="94">
        <v>200</v>
      </c>
      <c r="E17" s="94">
        <v>0.3</v>
      </c>
      <c r="F17" s="94">
        <v>0</v>
      </c>
      <c r="G17" s="94">
        <v>20.3</v>
      </c>
      <c r="H17" s="94">
        <v>81</v>
      </c>
      <c r="I17" s="94">
        <v>0.8</v>
      </c>
      <c r="J17" s="94">
        <v>10</v>
      </c>
      <c r="K17" s="94">
        <v>3</v>
      </c>
      <c r="L17" s="94">
        <v>0.6</v>
      </c>
      <c r="M17" s="94">
        <v>0</v>
      </c>
      <c r="N17" s="94">
        <v>0</v>
      </c>
      <c r="O17" s="94">
        <v>0</v>
      </c>
      <c r="P17" s="94">
        <v>6</v>
      </c>
    </row>
    <row r="18" spans="1:16" ht="17.100000000000001" customHeight="1" x14ac:dyDescent="0.25">
      <c r="A18" s="57"/>
      <c r="B18" s="18" t="s">
        <v>30</v>
      </c>
      <c r="C18" s="27"/>
      <c r="D18" s="91">
        <f t="shared" ref="D18:P18" si="1">SUM(D12+D13+D22+D14+D15+D16+D17)</f>
        <v>800</v>
      </c>
      <c r="E18" s="91">
        <f t="shared" si="1"/>
        <v>29.15</v>
      </c>
      <c r="F18" s="91">
        <f t="shared" si="1"/>
        <v>27.830000000000002</v>
      </c>
      <c r="G18" s="91">
        <f t="shared" si="1"/>
        <v>93.6</v>
      </c>
      <c r="H18" s="91">
        <f t="shared" si="1"/>
        <v>739</v>
      </c>
      <c r="I18" s="91">
        <f t="shared" si="1"/>
        <v>26.52</v>
      </c>
      <c r="J18" s="91">
        <f t="shared" si="1"/>
        <v>161.9</v>
      </c>
      <c r="K18" s="91">
        <f t="shared" si="1"/>
        <v>93.4</v>
      </c>
      <c r="L18" s="91">
        <f t="shared" si="1"/>
        <v>6.05</v>
      </c>
      <c r="M18" s="91">
        <f t="shared" si="1"/>
        <v>1.26</v>
      </c>
      <c r="N18" s="91">
        <f t="shared" si="1"/>
        <v>7.0000000000000007E-2</v>
      </c>
      <c r="O18" s="91">
        <f t="shared" si="1"/>
        <v>10.809999999999999</v>
      </c>
      <c r="P18" s="91">
        <f t="shared" si="1"/>
        <v>461.8</v>
      </c>
    </row>
    <row r="19" spans="1:16" ht="32.25" customHeight="1" x14ac:dyDescent="0.25">
      <c r="A19" s="72" t="s">
        <v>54</v>
      </c>
      <c r="B19" s="17" t="s">
        <v>163</v>
      </c>
      <c r="C19" s="21" t="s">
        <v>76</v>
      </c>
      <c r="D19" s="17">
        <v>150</v>
      </c>
      <c r="E19" s="17">
        <v>20.7</v>
      </c>
      <c r="F19" s="17">
        <v>19.7</v>
      </c>
      <c r="G19" s="17">
        <v>31.7</v>
      </c>
      <c r="H19" s="17">
        <v>387</v>
      </c>
      <c r="I19" s="17">
        <v>0.3</v>
      </c>
      <c r="J19" s="17">
        <v>229</v>
      </c>
      <c r="K19" s="17">
        <v>33</v>
      </c>
      <c r="L19" s="17">
        <v>1.4</v>
      </c>
      <c r="M19" s="17">
        <v>0.1</v>
      </c>
      <c r="N19" s="17">
        <v>0.1</v>
      </c>
      <c r="O19" s="17">
        <v>0.7</v>
      </c>
      <c r="P19" s="17">
        <v>281</v>
      </c>
    </row>
    <row r="20" spans="1:16" ht="17.100000000000001" customHeight="1" x14ac:dyDescent="0.25">
      <c r="A20" s="72"/>
      <c r="B20" s="17" t="s">
        <v>27</v>
      </c>
      <c r="C20" s="21" t="s">
        <v>28</v>
      </c>
      <c r="D20" s="17">
        <v>200</v>
      </c>
      <c r="E20" s="17">
        <v>3.2</v>
      </c>
      <c r="F20" s="17">
        <v>2.7</v>
      </c>
      <c r="G20" s="17">
        <v>15.9</v>
      </c>
      <c r="H20" s="17">
        <v>79</v>
      </c>
      <c r="I20" s="90">
        <v>1.3</v>
      </c>
      <c r="J20" s="90">
        <v>126</v>
      </c>
      <c r="K20" s="90">
        <v>14</v>
      </c>
      <c r="L20" s="90">
        <v>0.1</v>
      </c>
      <c r="M20" s="90">
        <v>0.04</v>
      </c>
      <c r="N20" s="90">
        <v>0.02</v>
      </c>
      <c r="O20" s="90">
        <v>0</v>
      </c>
      <c r="P20" s="90">
        <v>90</v>
      </c>
    </row>
    <row r="21" spans="1:16" ht="17.100000000000001" customHeight="1" x14ac:dyDescent="0.25">
      <c r="A21" s="72"/>
      <c r="B21" s="18" t="s">
        <v>30</v>
      </c>
      <c r="C21" s="27"/>
      <c r="D21" s="91">
        <f>SUM(D19+D20)</f>
        <v>350</v>
      </c>
      <c r="E21" s="91">
        <f t="shared" ref="E21:P21" si="2">SUM(E19+E20)</f>
        <v>23.9</v>
      </c>
      <c r="F21" s="91">
        <f t="shared" si="2"/>
        <v>22.4</v>
      </c>
      <c r="G21" s="91">
        <f t="shared" si="2"/>
        <v>47.6</v>
      </c>
      <c r="H21" s="91">
        <f t="shared" si="2"/>
        <v>466</v>
      </c>
      <c r="I21" s="91">
        <f t="shared" si="2"/>
        <v>1.6</v>
      </c>
      <c r="J21" s="91">
        <f t="shared" si="2"/>
        <v>355</v>
      </c>
      <c r="K21" s="91">
        <f t="shared" si="2"/>
        <v>47</v>
      </c>
      <c r="L21" s="91">
        <f t="shared" si="2"/>
        <v>1.5</v>
      </c>
      <c r="M21" s="91">
        <f t="shared" si="2"/>
        <v>0.14000000000000001</v>
      </c>
      <c r="N21" s="91">
        <f t="shared" si="2"/>
        <v>0.12000000000000001</v>
      </c>
      <c r="O21" s="91">
        <f t="shared" si="2"/>
        <v>0.7</v>
      </c>
      <c r="P21" s="91">
        <f t="shared" si="2"/>
        <v>371</v>
      </c>
    </row>
    <row r="22" spans="1:16" ht="17.100000000000001" customHeight="1" x14ac:dyDescent="0.25">
      <c r="A22" s="68" t="s">
        <v>175</v>
      </c>
      <c r="B22" s="17" t="s">
        <v>73</v>
      </c>
      <c r="C22" s="21" t="s">
        <v>201</v>
      </c>
      <c r="D22" s="17">
        <v>60</v>
      </c>
      <c r="E22" s="17">
        <v>0.8</v>
      </c>
      <c r="F22" s="17">
        <v>6.5</v>
      </c>
      <c r="G22" s="17">
        <v>3.6</v>
      </c>
      <c r="H22" s="17">
        <v>78</v>
      </c>
      <c r="I22" s="17">
        <v>5.04</v>
      </c>
      <c r="J22" s="17">
        <v>13.8</v>
      </c>
      <c r="K22" s="17">
        <v>10.8</v>
      </c>
      <c r="L22" s="17">
        <v>0.48</v>
      </c>
      <c r="M22" s="17">
        <v>0.02</v>
      </c>
      <c r="N22" s="17">
        <v>0</v>
      </c>
      <c r="O22" s="17">
        <v>2.7</v>
      </c>
      <c r="P22" s="17">
        <v>24</v>
      </c>
    </row>
    <row r="23" spans="1:16" ht="17.100000000000001" customHeight="1" x14ac:dyDescent="0.25">
      <c r="A23" s="68"/>
      <c r="B23" s="45" t="s">
        <v>78</v>
      </c>
      <c r="C23" s="47" t="s">
        <v>205</v>
      </c>
      <c r="D23" s="45">
        <v>150</v>
      </c>
      <c r="E23" s="45">
        <v>24</v>
      </c>
      <c r="F23" s="45">
        <v>26.8</v>
      </c>
      <c r="G23" s="45">
        <v>23.7</v>
      </c>
      <c r="H23" s="45">
        <v>432.3</v>
      </c>
      <c r="I23" s="45">
        <v>0.7</v>
      </c>
      <c r="J23" s="45">
        <v>17.600000000000001</v>
      </c>
      <c r="K23" s="45">
        <v>29.7</v>
      </c>
      <c r="L23" s="45">
        <v>3.08</v>
      </c>
      <c r="M23" s="45">
        <v>0.1</v>
      </c>
      <c r="N23" s="45">
        <v>0.02</v>
      </c>
      <c r="O23" s="45">
        <v>4.07</v>
      </c>
      <c r="P23" s="45">
        <v>216.7</v>
      </c>
    </row>
    <row r="24" spans="1:16" ht="17.100000000000001" customHeight="1" x14ac:dyDescent="0.25">
      <c r="A24" s="68"/>
      <c r="B24" s="17" t="s">
        <v>36</v>
      </c>
      <c r="C24" s="21" t="s">
        <v>165</v>
      </c>
      <c r="D24" s="17">
        <v>50</v>
      </c>
      <c r="E24" s="17">
        <v>3.3</v>
      </c>
      <c r="F24" s="17">
        <v>0.6</v>
      </c>
      <c r="G24" s="17">
        <v>17</v>
      </c>
      <c r="H24" s="17">
        <v>90.5</v>
      </c>
      <c r="I24" s="17">
        <v>0</v>
      </c>
      <c r="J24" s="17">
        <v>17.5</v>
      </c>
      <c r="K24" s="17">
        <v>23.5</v>
      </c>
      <c r="L24" s="17">
        <v>1.95</v>
      </c>
      <c r="M24" s="17">
        <v>0.9</v>
      </c>
      <c r="N24" s="17">
        <v>0</v>
      </c>
      <c r="O24" s="17">
        <v>0.7</v>
      </c>
      <c r="P24" s="17">
        <v>79</v>
      </c>
    </row>
    <row r="25" spans="1:16" ht="17.100000000000001" customHeight="1" x14ac:dyDescent="0.25">
      <c r="A25" s="68"/>
      <c r="B25" s="17" t="s">
        <v>21</v>
      </c>
      <c r="C25" s="21" t="s">
        <v>22</v>
      </c>
      <c r="D25" s="17">
        <v>50</v>
      </c>
      <c r="E25" s="17">
        <v>3.75</v>
      </c>
      <c r="F25" s="17">
        <v>1.45</v>
      </c>
      <c r="G25" s="17">
        <v>25.7</v>
      </c>
      <c r="H25" s="17">
        <v>131</v>
      </c>
      <c r="I25" s="17">
        <v>0</v>
      </c>
      <c r="J25" s="17">
        <v>9.5</v>
      </c>
      <c r="K25" s="17">
        <v>6.5</v>
      </c>
      <c r="L25" s="17">
        <v>0.6</v>
      </c>
      <c r="M25" s="17">
        <v>0.09</v>
      </c>
      <c r="N25" s="17">
        <v>0</v>
      </c>
      <c r="O25" s="17">
        <v>1.36</v>
      </c>
      <c r="P25" s="17">
        <v>52</v>
      </c>
    </row>
    <row r="26" spans="1:16" ht="17.100000000000001" customHeight="1" x14ac:dyDescent="0.25">
      <c r="A26" s="68"/>
      <c r="B26" s="17" t="s">
        <v>79</v>
      </c>
      <c r="C26" s="21" t="s">
        <v>181</v>
      </c>
      <c r="D26" s="17">
        <v>200</v>
      </c>
      <c r="E26" s="17">
        <v>0.5</v>
      </c>
      <c r="F26" s="17">
        <v>0.2</v>
      </c>
      <c r="G26" s="17">
        <v>23.1</v>
      </c>
      <c r="H26" s="17">
        <v>96</v>
      </c>
      <c r="I26" s="17">
        <v>4.3</v>
      </c>
      <c r="J26" s="17">
        <v>22</v>
      </c>
      <c r="K26" s="17">
        <v>14</v>
      </c>
      <c r="L26" s="17">
        <v>1.1000000000000001</v>
      </c>
      <c r="M26" s="17">
        <v>0.02</v>
      </c>
      <c r="N26" s="17">
        <v>0</v>
      </c>
      <c r="O26" s="17">
        <v>0.2</v>
      </c>
      <c r="P26" s="17">
        <v>16</v>
      </c>
    </row>
    <row r="27" spans="1:16" ht="17.100000000000001" customHeight="1" x14ac:dyDescent="0.25">
      <c r="A27" s="68"/>
      <c r="B27" s="18" t="s">
        <v>30</v>
      </c>
      <c r="C27" s="27"/>
      <c r="D27" s="91">
        <f t="shared" ref="D27:P27" si="3">SUM(D23+D11+D24+D25+D26)</f>
        <v>510</v>
      </c>
      <c r="E27" s="91">
        <f t="shared" si="3"/>
        <v>32.049999999999997</v>
      </c>
      <c r="F27" s="91">
        <f t="shared" si="3"/>
        <v>29.11</v>
      </c>
      <c r="G27" s="91">
        <f t="shared" si="3"/>
        <v>91</v>
      </c>
      <c r="H27" s="91">
        <f t="shared" si="3"/>
        <v>758.2</v>
      </c>
      <c r="I27" s="91">
        <f t="shared" si="3"/>
        <v>11</v>
      </c>
      <c r="J27" s="91">
        <f t="shared" si="3"/>
        <v>80.400000000000006</v>
      </c>
      <c r="K27" s="91">
        <f t="shared" si="3"/>
        <v>82.1</v>
      </c>
      <c r="L27" s="91">
        <f t="shared" si="3"/>
        <v>7.09</v>
      </c>
      <c r="M27" s="91">
        <f t="shared" si="3"/>
        <v>1.1300000000000001</v>
      </c>
      <c r="N27" s="91">
        <f t="shared" si="3"/>
        <v>0.02</v>
      </c>
      <c r="O27" s="91">
        <f t="shared" si="3"/>
        <v>6.3900000000000006</v>
      </c>
      <c r="P27" s="91">
        <f t="shared" si="3"/>
        <v>388.9</v>
      </c>
    </row>
    <row r="28" spans="1:16" ht="20.25" customHeight="1" x14ac:dyDescent="0.25">
      <c r="A28" s="81" t="s">
        <v>180</v>
      </c>
      <c r="B28" s="17"/>
      <c r="C28" s="21" t="s">
        <v>170</v>
      </c>
      <c r="D28" s="17">
        <v>200</v>
      </c>
      <c r="E28" s="17">
        <v>5.6</v>
      </c>
      <c r="F28" s="17">
        <v>7</v>
      </c>
      <c r="G28" s="17">
        <v>9.4</v>
      </c>
      <c r="H28" s="17">
        <v>123</v>
      </c>
      <c r="I28" s="17">
        <v>2.2999999999999998</v>
      </c>
      <c r="J28" s="17">
        <v>216</v>
      </c>
      <c r="K28" s="17">
        <v>25.2</v>
      </c>
      <c r="L28" s="17">
        <v>0.2</v>
      </c>
      <c r="M28" s="17">
        <v>7.0000000000000007E-2</v>
      </c>
      <c r="N28" s="17">
        <v>0.04</v>
      </c>
      <c r="O28" s="17">
        <v>0</v>
      </c>
      <c r="P28" s="17">
        <v>162</v>
      </c>
    </row>
    <row r="29" spans="1:16" ht="24" customHeight="1" x14ac:dyDescent="0.25">
      <c r="A29" s="82"/>
      <c r="B29" s="18" t="s">
        <v>30</v>
      </c>
      <c r="C29" s="27"/>
      <c r="D29" s="91">
        <f t="shared" ref="D29:P29" si="4">SUM(D28)</f>
        <v>200</v>
      </c>
      <c r="E29" s="91">
        <f t="shared" si="4"/>
        <v>5.6</v>
      </c>
      <c r="F29" s="91">
        <f t="shared" si="4"/>
        <v>7</v>
      </c>
      <c r="G29" s="91">
        <f t="shared" si="4"/>
        <v>9.4</v>
      </c>
      <c r="H29" s="91">
        <f t="shared" si="4"/>
        <v>123</v>
      </c>
      <c r="I29" s="91">
        <f t="shared" si="4"/>
        <v>2.2999999999999998</v>
      </c>
      <c r="J29" s="91">
        <f t="shared" si="4"/>
        <v>216</v>
      </c>
      <c r="K29" s="91">
        <f t="shared" si="4"/>
        <v>25.2</v>
      </c>
      <c r="L29" s="91">
        <f t="shared" si="4"/>
        <v>0.2</v>
      </c>
      <c r="M29" s="91">
        <f t="shared" si="4"/>
        <v>7.0000000000000007E-2</v>
      </c>
      <c r="N29" s="91">
        <f t="shared" si="4"/>
        <v>0.04</v>
      </c>
      <c r="O29" s="91">
        <f t="shared" si="4"/>
        <v>0</v>
      </c>
      <c r="P29" s="91">
        <f t="shared" si="4"/>
        <v>162</v>
      </c>
    </row>
    <row r="30" spans="1:16" ht="27" customHeight="1" x14ac:dyDescent="0.25">
      <c r="A30" s="83"/>
      <c r="B30" s="29" t="s">
        <v>39</v>
      </c>
      <c r="C30" s="30"/>
      <c r="D30" s="92">
        <f t="shared" ref="D30:P30" si="5">SUM(D10+D18+D21+D27+D29)</f>
        <v>2580</v>
      </c>
      <c r="E30" s="92">
        <f t="shared" si="5"/>
        <v>122.89999999999999</v>
      </c>
      <c r="F30" s="92">
        <f t="shared" si="5"/>
        <v>122.23</v>
      </c>
      <c r="G30" s="92">
        <f t="shared" si="5"/>
        <v>351.23</v>
      </c>
      <c r="H30" s="92">
        <f t="shared" si="5"/>
        <v>2981.91</v>
      </c>
      <c r="I30" s="92">
        <f t="shared" si="5"/>
        <v>198.31000000000003</v>
      </c>
      <c r="J30" s="92">
        <f t="shared" si="5"/>
        <v>1180.6999999999998</v>
      </c>
      <c r="K30" s="92">
        <f t="shared" si="5"/>
        <v>346.3</v>
      </c>
      <c r="L30" s="92">
        <f t="shared" si="5"/>
        <v>22.669999999999998</v>
      </c>
      <c r="M30" s="92">
        <f t="shared" si="5"/>
        <v>2.93</v>
      </c>
      <c r="N30" s="92">
        <f t="shared" si="5"/>
        <v>1.0900000000000003</v>
      </c>
      <c r="O30" s="92">
        <f t="shared" si="5"/>
        <v>20.439999999999998</v>
      </c>
      <c r="P30" s="92">
        <f t="shared" si="5"/>
        <v>1934.6</v>
      </c>
    </row>
    <row r="31" spans="1:16" ht="15.75" x14ac:dyDescent="0.25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</row>
  </sheetData>
  <mergeCells count="19">
    <mergeCell ref="D2:D3"/>
    <mergeCell ref="E2:G2"/>
    <mergeCell ref="H2:H3"/>
    <mergeCell ref="A11:A18"/>
    <mergeCell ref="A1:P1"/>
    <mergeCell ref="A28:A30"/>
    <mergeCell ref="A19:A21"/>
    <mergeCell ref="A22:A27"/>
    <mergeCell ref="O2:O3"/>
    <mergeCell ref="P2:P3"/>
    <mergeCell ref="M2:M3"/>
    <mergeCell ref="N2:N3"/>
    <mergeCell ref="I2:I3"/>
    <mergeCell ref="J2:J3"/>
    <mergeCell ref="K2:K3"/>
    <mergeCell ref="L2:L3"/>
    <mergeCell ref="A2:A9"/>
    <mergeCell ref="B2:B3"/>
    <mergeCell ref="C2:C3"/>
  </mergeCells>
  <pageMargins left="0.125" right="0.16666666666666666" top="0.21875" bottom="0.20833333333333334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Layout" topLeftCell="A18" zoomScaleNormal="100" workbookViewId="0">
      <selection sqref="A1:P32"/>
    </sheetView>
  </sheetViews>
  <sheetFormatPr defaultRowHeight="15" x14ac:dyDescent="0.25"/>
  <cols>
    <col min="1" max="1" width="6.42578125" customWidth="1"/>
    <col min="2" max="2" width="9" customWidth="1"/>
    <col min="3" max="3" width="38.140625" customWidth="1"/>
    <col min="4" max="4" width="8.5703125" customWidth="1"/>
    <col min="5" max="5" width="7.42578125" customWidth="1"/>
    <col min="6" max="6" width="7.7109375" customWidth="1"/>
    <col min="7" max="7" width="8.140625" customWidth="1"/>
    <col min="9" max="9" width="7" customWidth="1"/>
    <col min="10" max="11" width="6.7109375" customWidth="1"/>
    <col min="12" max="12" width="5.85546875" customWidth="1"/>
    <col min="13" max="13" width="5.28515625" customWidth="1"/>
    <col min="14" max="14" width="5.7109375" customWidth="1"/>
    <col min="15" max="15" width="5.28515625" customWidth="1"/>
    <col min="16" max="16" width="6.42578125" customWidth="1"/>
  </cols>
  <sheetData>
    <row r="1" spans="1:16" ht="24" customHeight="1" x14ac:dyDescent="0.25">
      <c r="A1" s="49" t="s">
        <v>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</row>
    <row r="2" spans="1:16" x14ac:dyDescent="0.25">
      <c r="A2" s="73" t="s">
        <v>1</v>
      </c>
      <c r="B2" s="62" t="s">
        <v>2</v>
      </c>
      <c r="C2" s="63" t="s">
        <v>3</v>
      </c>
      <c r="D2" s="63" t="s">
        <v>4</v>
      </c>
      <c r="E2" s="63" t="s">
        <v>5</v>
      </c>
      <c r="F2" s="63"/>
      <c r="G2" s="63"/>
      <c r="H2" s="63" t="s">
        <v>6</v>
      </c>
      <c r="I2" s="63" t="s">
        <v>41</v>
      </c>
      <c r="J2" s="63" t="s">
        <v>8</v>
      </c>
      <c r="K2" s="63" t="s">
        <v>9</v>
      </c>
      <c r="L2" s="63" t="s">
        <v>10</v>
      </c>
      <c r="M2" s="63" t="s">
        <v>11</v>
      </c>
      <c r="N2" s="63" t="s">
        <v>12</v>
      </c>
      <c r="O2" s="63" t="s">
        <v>13</v>
      </c>
      <c r="P2" s="63" t="s">
        <v>14</v>
      </c>
    </row>
    <row r="3" spans="1:16" x14ac:dyDescent="0.25">
      <c r="A3" s="73"/>
      <c r="B3" s="62"/>
      <c r="C3" s="63"/>
      <c r="D3" s="63"/>
      <c r="E3" s="43" t="s">
        <v>15</v>
      </c>
      <c r="F3" s="43" t="s">
        <v>16</v>
      </c>
      <c r="G3" s="43" t="s">
        <v>17</v>
      </c>
      <c r="H3" s="63"/>
      <c r="I3" s="63"/>
      <c r="J3" s="63"/>
      <c r="K3" s="63"/>
      <c r="L3" s="63"/>
      <c r="M3" s="63"/>
      <c r="N3" s="63"/>
      <c r="O3" s="63"/>
      <c r="P3" s="63"/>
    </row>
    <row r="4" spans="1:16" ht="17.25" customHeight="1" x14ac:dyDescent="0.25">
      <c r="A4" s="73"/>
      <c r="B4" s="2" t="s">
        <v>114</v>
      </c>
      <c r="C4" s="34" t="s">
        <v>115</v>
      </c>
      <c r="D4" s="42">
        <v>200</v>
      </c>
      <c r="E4" s="42">
        <v>5.3</v>
      </c>
      <c r="F4" s="42">
        <v>11.6</v>
      </c>
      <c r="G4" s="42">
        <v>25.06</v>
      </c>
      <c r="H4" s="42">
        <v>226.2</v>
      </c>
      <c r="I4" s="48">
        <v>1.2</v>
      </c>
      <c r="J4" s="48">
        <v>126.6</v>
      </c>
      <c r="K4" s="48">
        <v>30.6</v>
      </c>
      <c r="L4" s="48">
        <v>0.56000000000000005</v>
      </c>
      <c r="M4" s="48">
        <v>0.08</v>
      </c>
      <c r="N4" s="48">
        <v>0.08</v>
      </c>
      <c r="O4" s="48">
        <v>0.2</v>
      </c>
      <c r="P4" s="48">
        <v>140.4</v>
      </c>
    </row>
    <row r="5" spans="1:16" ht="17.25" customHeight="1" x14ac:dyDescent="0.25">
      <c r="A5" s="73"/>
      <c r="B5" s="2" t="s">
        <v>19</v>
      </c>
      <c r="C5" s="34" t="s">
        <v>20</v>
      </c>
      <c r="D5" s="2">
        <v>10</v>
      </c>
      <c r="E5" s="2">
        <v>0.05</v>
      </c>
      <c r="F5" s="2">
        <v>8.25</v>
      </c>
      <c r="G5" s="2">
        <v>0.8</v>
      </c>
      <c r="H5" s="2">
        <v>74.8</v>
      </c>
      <c r="I5" s="2">
        <v>0</v>
      </c>
      <c r="J5" s="2">
        <v>1.2</v>
      </c>
      <c r="K5" s="2">
        <v>0</v>
      </c>
      <c r="L5" s="2">
        <v>0.02</v>
      </c>
      <c r="M5" s="2">
        <v>0</v>
      </c>
      <c r="N5" s="2">
        <v>0.6</v>
      </c>
      <c r="O5" s="2">
        <v>0.1</v>
      </c>
      <c r="P5" s="2">
        <v>1.9</v>
      </c>
    </row>
    <row r="6" spans="1:16" ht="17.25" customHeight="1" x14ac:dyDescent="0.25">
      <c r="A6" s="73"/>
      <c r="B6" s="2" t="s">
        <v>21</v>
      </c>
      <c r="C6" s="34" t="s">
        <v>22</v>
      </c>
      <c r="D6" s="2">
        <v>100</v>
      </c>
      <c r="E6" s="2">
        <v>7.5</v>
      </c>
      <c r="F6" s="2">
        <v>2.9</v>
      </c>
      <c r="G6" s="2">
        <v>51.4</v>
      </c>
      <c r="H6" s="2">
        <v>262</v>
      </c>
      <c r="I6" s="2">
        <v>0</v>
      </c>
      <c r="J6" s="2">
        <v>19</v>
      </c>
      <c r="K6" s="2">
        <v>13</v>
      </c>
      <c r="L6" s="2">
        <v>1.2</v>
      </c>
      <c r="M6" s="2">
        <v>0.12</v>
      </c>
      <c r="N6" s="2">
        <v>0</v>
      </c>
      <c r="O6" s="2">
        <v>1.7</v>
      </c>
      <c r="P6" s="2">
        <v>65</v>
      </c>
    </row>
    <row r="7" spans="1:16" ht="17.25" customHeight="1" x14ac:dyDescent="0.25">
      <c r="A7" s="73"/>
      <c r="B7" s="2" t="s">
        <v>42</v>
      </c>
      <c r="C7" s="34" t="s">
        <v>177</v>
      </c>
      <c r="D7" s="2">
        <v>20</v>
      </c>
      <c r="E7" s="2">
        <v>1.5</v>
      </c>
      <c r="F7" s="2">
        <v>1.96</v>
      </c>
      <c r="G7" s="2">
        <v>14.9</v>
      </c>
      <c r="H7" s="2">
        <v>83.4</v>
      </c>
      <c r="I7" s="2">
        <v>0</v>
      </c>
      <c r="J7" s="2">
        <v>5.8</v>
      </c>
      <c r="K7" s="2">
        <v>4</v>
      </c>
      <c r="L7" s="2">
        <v>0.4</v>
      </c>
      <c r="M7" s="2">
        <v>0.02</v>
      </c>
      <c r="N7" s="2">
        <v>0.01</v>
      </c>
      <c r="O7" s="2">
        <v>0.7</v>
      </c>
      <c r="P7" s="2">
        <v>18</v>
      </c>
    </row>
    <row r="8" spans="1:16" ht="17.25" customHeight="1" x14ac:dyDescent="0.25">
      <c r="A8" s="73"/>
      <c r="B8" s="2" t="s">
        <v>25</v>
      </c>
      <c r="C8" s="34" t="s">
        <v>26</v>
      </c>
      <c r="D8" s="2">
        <v>100</v>
      </c>
      <c r="E8" s="2">
        <v>0.3</v>
      </c>
      <c r="F8" s="2"/>
      <c r="G8" s="2">
        <v>7.2</v>
      </c>
      <c r="H8" s="2">
        <v>32</v>
      </c>
      <c r="I8" s="2">
        <v>10</v>
      </c>
      <c r="J8" s="2">
        <v>16</v>
      </c>
      <c r="K8" s="2">
        <v>16.3</v>
      </c>
      <c r="L8" s="2">
        <v>2.2000000000000002</v>
      </c>
      <c r="M8" s="2">
        <v>0.03</v>
      </c>
      <c r="N8" s="2">
        <v>0</v>
      </c>
      <c r="O8" s="2">
        <v>0.2</v>
      </c>
      <c r="P8" s="2">
        <v>11</v>
      </c>
    </row>
    <row r="9" spans="1:16" ht="17.25" customHeight="1" x14ac:dyDescent="0.25">
      <c r="A9" s="73"/>
      <c r="B9" s="2" t="s">
        <v>43</v>
      </c>
      <c r="C9" s="34" t="s">
        <v>44</v>
      </c>
      <c r="D9" s="2">
        <v>200</v>
      </c>
      <c r="E9" s="2"/>
      <c r="F9" s="2"/>
      <c r="G9" s="2">
        <v>11.28</v>
      </c>
      <c r="H9" s="2">
        <v>45.12</v>
      </c>
      <c r="I9" s="2">
        <v>0</v>
      </c>
      <c r="J9" s="2">
        <v>12</v>
      </c>
      <c r="K9" s="2">
        <v>6</v>
      </c>
      <c r="L9" s="2">
        <v>8</v>
      </c>
      <c r="M9" s="2">
        <v>0</v>
      </c>
      <c r="N9" s="2">
        <v>0</v>
      </c>
      <c r="O9" s="2">
        <v>0</v>
      </c>
      <c r="P9" s="2">
        <v>3</v>
      </c>
    </row>
    <row r="10" spans="1:16" ht="17.25" customHeight="1" x14ac:dyDescent="0.25">
      <c r="A10" s="3"/>
      <c r="B10" s="19" t="s">
        <v>30</v>
      </c>
      <c r="C10" s="22"/>
      <c r="D10" s="20">
        <f>SUM(D4+D5+D6+D7+D8+D9)</f>
        <v>630</v>
      </c>
      <c r="E10" s="20">
        <f t="shared" ref="E10:P10" si="0">SUM(E4+E5+E6+E7+E8+E9)</f>
        <v>14.65</v>
      </c>
      <c r="F10" s="20">
        <f t="shared" si="0"/>
        <v>24.71</v>
      </c>
      <c r="G10" s="20">
        <f t="shared" si="0"/>
        <v>110.64</v>
      </c>
      <c r="H10" s="20">
        <f t="shared" si="0"/>
        <v>723.52</v>
      </c>
      <c r="I10" s="20">
        <f t="shared" si="0"/>
        <v>11.2</v>
      </c>
      <c r="J10" s="20">
        <f t="shared" si="0"/>
        <v>180.60000000000002</v>
      </c>
      <c r="K10" s="20">
        <f t="shared" si="0"/>
        <v>69.900000000000006</v>
      </c>
      <c r="L10" s="20">
        <f t="shared" si="0"/>
        <v>12.38</v>
      </c>
      <c r="M10" s="20">
        <f t="shared" si="0"/>
        <v>0.25</v>
      </c>
      <c r="N10" s="20">
        <f t="shared" si="0"/>
        <v>0.69</v>
      </c>
      <c r="O10" s="20">
        <f t="shared" si="0"/>
        <v>2.9000000000000004</v>
      </c>
      <c r="P10" s="20">
        <f t="shared" si="0"/>
        <v>239.3</v>
      </c>
    </row>
    <row r="11" spans="1:16" ht="17.25" customHeight="1" x14ac:dyDescent="0.25">
      <c r="A11" s="68" t="s">
        <v>29</v>
      </c>
      <c r="B11" s="2" t="s">
        <v>45</v>
      </c>
      <c r="C11" s="34" t="s">
        <v>46</v>
      </c>
      <c r="D11" s="2">
        <v>200</v>
      </c>
      <c r="E11" s="2">
        <v>2.9</v>
      </c>
      <c r="F11" s="2">
        <v>4.4000000000000004</v>
      </c>
      <c r="G11" s="2">
        <v>11.6</v>
      </c>
      <c r="H11" s="2">
        <v>98.4</v>
      </c>
      <c r="I11" s="2">
        <v>8</v>
      </c>
      <c r="J11" s="2">
        <v>31</v>
      </c>
      <c r="K11" s="2">
        <v>17.600000000000001</v>
      </c>
      <c r="L11" s="2">
        <v>0.6</v>
      </c>
      <c r="M11" s="2">
        <v>7.0000000000000007E-2</v>
      </c>
      <c r="N11" s="2">
        <v>0</v>
      </c>
      <c r="O11" s="2">
        <v>1.9</v>
      </c>
      <c r="P11" s="2">
        <v>53.68</v>
      </c>
    </row>
    <row r="12" spans="1:16" ht="17.25" customHeight="1" x14ac:dyDescent="0.25">
      <c r="A12" s="68"/>
      <c r="B12" s="2" t="s">
        <v>47</v>
      </c>
      <c r="C12" s="34" t="s">
        <v>48</v>
      </c>
      <c r="D12" s="2">
        <v>150</v>
      </c>
      <c r="E12" s="2">
        <v>5.55</v>
      </c>
      <c r="F12" s="2">
        <v>5.4</v>
      </c>
      <c r="G12" s="2">
        <v>5.85</v>
      </c>
      <c r="H12" s="2">
        <v>94.5</v>
      </c>
      <c r="I12" s="2">
        <v>25.5</v>
      </c>
      <c r="J12" s="2">
        <v>91.5</v>
      </c>
      <c r="K12" s="2">
        <v>36</v>
      </c>
      <c r="L12" s="2">
        <v>1.5</v>
      </c>
      <c r="M12" s="2">
        <v>0.06</v>
      </c>
      <c r="N12" s="2">
        <v>0.04</v>
      </c>
      <c r="O12" s="2">
        <v>1.05</v>
      </c>
      <c r="P12" s="2">
        <v>82.5</v>
      </c>
    </row>
    <row r="13" spans="1:16" ht="17.25" customHeight="1" x14ac:dyDescent="0.25">
      <c r="A13" s="68"/>
      <c r="B13" s="2" t="s">
        <v>49</v>
      </c>
      <c r="C13" s="34" t="s">
        <v>50</v>
      </c>
      <c r="D13" s="2">
        <v>90</v>
      </c>
      <c r="E13" s="2">
        <v>13.65</v>
      </c>
      <c r="F13" s="2">
        <v>9.75</v>
      </c>
      <c r="G13" s="2">
        <v>8.4499999999999993</v>
      </c>
      <c r="H13" s="2">
        <v>171.6</v>
      </c>
      <c r="I13" s="2">
        <v>0.78</v>
      </c>
      <c r="J13" s="2">
        <v>33.799999999999997</v>
      </c>
      <c r="K13" s="2">
        <v>16.899999999999999</v>
      </c>
      <c r="L13" s="2">
        <v>1.04</v>
      </c>
      <c r="M13" s="2">
        <v>0.09</v>
      </c>
      <c r="N13" s="2">
        <v>0.04</v>
      </c>
      <c r="O13" s="2">
        <v>0.39</v>
      </c>
      <c r="P13" s="2">
        <v>85.8</v>
      </c>
    </row>
    <row r="14" spans="1:16" ht="17.25" customHeight="1" x14ac:dyDescent="0.25">
      <c r="A14" s="68"/>
      <c r="B14" s="2" t="s">
        <v>51</v>
      </c>
      <c r="C14" s="34" t="s">
        <v>52</v>
      </c>
      <c r="D14" s="2">
        <v>100</v>
      </c>
      <c r="E14" s="2">
        <v>2.8</v>
      </c>
      <c r="F14" s="2">
        <v>7.1</v>
      </c>
      <c r="G14" s="2">
        <v>9.1</v>
      </c>
      <c r="H14" s="2">
        <v>111</v>
      </c>
      <c r="I14" s="2">
        <v>11.7</v>
      </c>
      <c r="J14" s="2">
        <v>19</v>
      </c>
      <c r="K14" s="2">
        <v>23</v>
      </c>
      <c r="L14" s="2">
        <v>0.9</v>
      </c>
      <c r="M14" s="2">
        <v>0.08</v>
      </c>
      <c r="N14" s="2">
        <v>0.02</v>
      </c>
      <c r="O14" s="2">
        <v>3</v>
      </c>
      <c r="P14" s="2">
        <v>64</v>
      </c>
    </row>
    <row r="15" spans="1:16" ht="17.25" customHeight="1" x14ac:dyDescent="0.25">
      <c r="A15" s="68"/>
      <c r="B15" s="2" t="s">
        <v>36</v>
      </c>
      <c r="C15" s="34" t="s">
        <v>165</v>
      </c>
      <c r="D15" s="2">
        <v>50</v>
      </c>
      <c r="E15" s="2">
        <v>3.3</v>
      </c>
      <c r="F15" s="2">
        <v>0.6</v>
      </c>
      <c r="G15" s="2">
        <v>17</v>
      </c>
      <c r="H15" s="2">
        <v>90.5</v>
      </c>
      <c r="I15" s="2">
        <v>0</v>
      </c>
      <c r="J15" s="2">
        <v>17.5</v>
      </c>
      <c r="K15" s="2">
        <v>23.5</v>
      </c>
      <c r="L15" s="2">
        <v>1.95</v>
      </c>
      <c r="M15" s="2">
        <v>0.9</v>
      </c>
      <c r="N15" s="2">
        <v>0</v>
      </c>
      <c r="O15" s="2">
        <v>0.7</v>
      </c>
      <c r="P15" s="2">
        <v>79</v>
      </c>
    </row>
    <row r="16" spans="1:16" ht="17.25" customHeight="1" x14ac:dyDescent="0.25">
      <c r="A16" s="68"/>
      <c r="B16" s="2" t="s">
        <v>21</v>
      </c>
      <c r="C16" s="34" t="s">
        <v>22</v>
      </c>
      <c r="D16" s="2">
        <v>50</v>
      </c>
      <c r="E16" s="2">
        <v>3.75</v>
      </c>
      <c r="F16" s="2">
        <v>1.45</v>
      </c>
      <c r="G16" s="2">
        <v>25.7</v>
      </c>
      <c r="H16" s="2">
        <v>131</v>
      </c>
      <c r="I16" s="2">
        <v>0</v>
      </c>
      <c r="J16" s="2">
        <v>9.5</v>
      </c>
      <c r="K16" s="2">
        <v>6.5</v>
      </c>
      <c r="L16" s="2">
        <v>0.6</v>
      </c>
      <c r="M16" s="2">
        <v>0.09</v>
      </c>
      <c r="N16" s="2">
        <v>0</v>
      </c>
      <c r="O16" s="2">
        <v>1.36</v>
      </c>
      <c r="P16" s="2">
        <v>52</v>
      </c>
    </row>
    <row r="17" spans="1:16" ht="17.25" customHeight="1" x14ac:dyDescent="0.25">
      <c r="A17" s="68"/>
      <c r="B17" s="24" t="s">
        <v>168</v>
      </c>
      <c r="C17" s="25" t="s">
        <v>167</v>
      </c>
      <c r="D17" s="24">
        <v>200</v>
      </c>
      <c r="E17" s="24">
        <v>0.1</v>
      </c>
      <c r="F17" s="24">
        <v>0</v>
      </c>
      <c r="G17" s="24">
        <v>38.299999999999997</v>
      </c>
      <c r="H17" s="24">
        <v>154</v>
      </c>
      <c r="I17" s="24">
        <v>0.1</v>
      </c>
      <c r="J17" s="24">
        <v>8</v>
      </c>
      <c r="K17" s="24">
        <v>2</v>
      </c>
      <c r="L17" s="24">
        <v>0.5</v>
      </c>
      <c r="M17" s="24">
        <v>0</v>
      </c>
      <c r="N17" s="24">
        <v>0</v>
      </c>
      <c r="O17" s="24">
        <v>0</v>
      </c>
      <c r="P17" s="24">
        <v>8</v>
      </c>
    </row>
    <row r="18" spans="1:16" ht="17.25" customHeight="1" x14ac:dyDescent="0.25">
      <c r="A18" s="68"/>
      <c r="B18" s="19" t="s">
        <v>30</v>
      </c>
      <c r="C18" s="22"/>
      <c r="D18" s="20">
        <f t="shared" ref="D18:P18" si="1">SUM(D11+D12+D13+D14+D15+D16+D17)</f>
        <v>840</v>
      </c>
      <c r="E18" s="20">
        <f t="shared" si="1"/>
        <v>32.050000000000004</v>
      </c>
      <c r="F18" s="20">
        <f t="shared" si="1"/>
        <v>28.7</v>
      </c>
      <c r="G18" s="20">
        <f t="shared" si="1"/>
        <v>116</v>
      </c>
      <c r="H18" s="20">
        <f t="shared" si="1"/>
        <v>851</v>
      </c>
      <c r="I18" s="20">
        <f t="shared" si="1"/>
        <v>46.080000000000005</v>
      </c>
      <c r="J18" s="20">
        <f t="shared" si="1"/>
        <v>210.3</v>
      </c>
      <c r="K18" s="20">
        <f t="shared" si="1"/>
        <v>125.5</v>
      </c>
      <c r="L18" s="20">
        <f t="shared" si="1"/>
        <v>7.09</v>
      </c>
      <c r="M18" s="20">
        <f t="shared" si="1"/>
        <v>1.29</v>
      </c>
      <c r="N18" s="20">
        <f t="shared" si="1"/>
        <v>0.1</v>
      </c>
      <c r="O18" s="20">
        <f t="shared" si="1"/>
        <v>8.4</v>
      </c>
      <c r="P18" s="20">
        <f t="shared" si="1"/>
        <v>424.98</v>
      </c>
    </row>
    <row r="19" spans="1:16" ht="17.25" customHeight="1" x14ac:dyDescent="0.25">
      <c r="A19" s="72" t="s">
        <v>54</v>
      </c>
      <c r="B19" s="2" t="s">
        <v>55</v>
      </c>
      <c r="C19" s="34" t="s">
        <v>56</v>
      </c>
      <c r="D19" s="2">
        <v>80</v>
      </c>
      <c r="E19" s="2">
        <v>2.4</v>
      </c>
      <c r="F19" s="2">
        <v>8.4</v>
      </c>
      <c r="G19" s="2">
        <v>40.799999999999997</v>
      </c>
      <c r="H19" s="2">
        <v>248</v>
      </c>
      <c r="I19" s="2">
        <v>0.2</v>
      </c>
      <c r="J19" s="2">
        <v>12</v>
      </c>
      <c r="K19" s="2">
        <v>6</v>
      </c>
      <c r="L19" s="2">
        <v>0.8</v>
      </c>
      <c r="M19" s="2">
        <v>0.04</v>
      </c>
      <c r="N19" s="2">
        <v>0.06</v>
      </c>
      <c r="O19" s="2">
        <v>0.4</v>
      </c>
      <c r="P19" s="2">
        <v>24</v>
      </c>
    </row>
    <row r="20" spans="1:16" ht="17.25" customHeight="1" x14ac:dyDescent="0.25">
      <c r="A20" s="72"/>
      <c r="B20" s="2" t="s">
        <v>57</v>
      </c>
      <c r="C20" s="34" t="s">
        <v>58</v>
      </c>
      <c r="D20" s="2">
        <v>110</v>
      </c>
      <c r="E20" s="2">
        <v>6</v>
      </c>
      <c r="F20" s="2">
        <v>3.8</v>
      </c>
      <c r="G20" s="2">
        <v>10.199999999999999</v>
      </c>
      <c r="H20" s="2">
        <v>104.4</v>
      </c>
      <c r="I20" s="2">
        <v>142.80000000000001</v>
      </c>
      <c r="J20" s="2">
        <v>16.8</v>
      </c>
      <c r="K20" s="2">
        <v>0.1</v>
      </c>
      <c r="L20" s="2">
        <v>0.7</v>
      </c>
      <c r="M20" s="2">
        <v>0.04</v>
      </c>
      <c r="N20" s="2">
        <v>0.02</v>
      </c>
      <c r="O20" s="2">
        <v>0</v>
      </c>
      <c r="P20" s="2">
        <v>109.2</v>
      </c>
    </row>
    <row r="21" spans="1:16" ht="17.25" customHeight="1" x14ac:dyDescent="0.25">
      <c r="A21" s="72"/>
      <c r="B21" s="2" t="s">
        <v>37</v>
      </c>
      <c r="C21" s="34" t="s">
        <v>38</v>
      </c>
      <c r="D21" s="2">
        <v>200</v>
      </c>
      <c r="E21" s="2">
        <v>1</v>
      </c>
      <c r="F21" s="2">
        <v>0.2</v>
      </c>
      <c r="G21" s="2">
        <v>0.2</v>
      </c>
      <c r="H21" s="2">
        <v>92</v>
      </c>
      <c r="I21" s="2">
        <v>4</v>
      </c>
      <c r="J21" s="2">
        <v>14</v>
      </c>
      <c r="K21" s="2">
        <v>0</v>
      </c>
      <c r="L21" s="2">
        <v>2.8</v>
      </c>
      <c r="M21" s="2">
        <v>0.01</v>
      </c>
      <c r="N21" s="2">
        <v>0</v>
      </c>
      <c r="O21" s="2">
        <v>0</v>
      </c>
      <c r="P21" s="2">
        <v>0</v>
      </c>
    </row>
    <row r="22" spans="1:16" ht="17.25" customHeight="1" x14ac:dyDescent="0.25">
      <c r="A22" s="72"/>
      <c r="B22" s="19" t="s">
        <v>30</v>
      </c>
      <c r="C22" s="22"/>
      <c r="D22" s="20">
        <f>SUM(D19+D20+D21)</f>
        <v>390</v>
      </c>
      <c r="E22" s="20">
        <f t="shared" ref="E22:P22" si="2">SUM(E19+E20+E21)</f>
        <v>9.4</v>
      </c>
      <c r="F22" s="20">
        <f t="shared" si="2"/>
        <v>12.399999999999999</v>
      </c>
      <c r="G22" s="20">
        <f t="shared" si="2"/>
        <v>51.2</v>
      </c>
      <c r="H22" s="20">
        <f t="shared" si="2"/>
        <v>444.4</v>
      </c>
      <c r="I22" s="20">
        <f t="shared" si="2"/>
        <v>147</v>
      </c>
      <c r="J22" s="20">
        <f t="shared" si="2"/>
        <v>42.8</v>
      </c>
      <c r="K22" s="20">
        <f t="shared" si="2"/>
        <v>6.1</v>
      </c>
      <c r="L22" s="20">
        <f t="shared" si="2"/>
        <v>4.3</v>
      </c>
      <c r="M22" s="20">
        <f t="shared" si="2"/>
        <v>0.09</v>
      </c>
      <c r="N22" s="20">
        <f t="shared" si="2"/>
        <v>0.08</v>
      </c>
      <c r="O22" s="20">
        <f t="shared" si="2"/>
        <v>0.4</v>
      </c>
      <c r="P22" s="20">
        <f t="shared" si="2"/>
        <v>133.19999999999999</v>
      </c>
    </row>
    <row r="23" spans="1:16" ht="33" customHeight="1" x14ac:dyDescent="0.25">
      <c r="A23" s="68" t="s">
        <v>59</v>
      </c>
      <c r="B23" s="2" t="s">
        <v>60</v>
      </c>
      <c r="C23" s="34" t="s">
        <v>61</v>
      </c>
      <c r="D23" s="2">
        <v>200</v>
      </c>
      <c r="E23" s="2">
        <v>13.4</v>
      </c>
      <c r="F23" s="2">
        <v>9.5</v>
      </c>
      <c r="G23" s="2">
        <v>14</v>
      </c>
      <c r="H23" s="2">
        <v>126</v>
      </c>
      <c r="I23" s="2">
        <v>1.7</v>
      </c>
      <c r="J23" s="2">
        <v>58</v>
      </c>
      <c r="K23" s="2">
        <v>38</v>
      </c>
      <c r="L23" s="2">
        <v>1.1000000000000001</v>
      </c>
      <c r="M23" s="2">
        <v>0.14000000000000001</v>
      </c>
      <c r="N23" s="2">
        <v>0.1</v>
      </c>
      <c r="O23" s="2">
        <v>0.8</v>
      </c>
      <c r="P23" s="2">
        <v>170</v>
      </c>
    </row>
    <row r="24" spans="1:16" ht="17.25" customHeight="1" x14ac:dyDescent="0.25">
      <c r="A24" s="68"/>
      <c r="B24" s="2" t="s">
        <v>62</v>
      </c>
      <c r="C24" s="34" t="s">
        <v>63</v>
      </c>
      <c r="D24" s="2">
        <v>60</v>
      </c>
      <c r="E24" s="2">
        <v>0.5</v>
      </c>
      <c r="F24" s="2">
        <v>0.06</v>
      </c>
      <c r="G24" s="2">
        <v>1.5</v>
      </c>
      <c r="H24" s="2">
        <v>8.4</v>
      </c>
      <c r="I24" s="2">
        <v>6</v>
      </c>
      <c r="J24" s="2">
        <v>13.8</v>
      </c>
      <c r="K24" s="2">
        <v>8.4</v>
      </c>
      <c r="L24" s="2">
        <v>0.36</v>
      </c>
      <c r="M24" s="2">
        <v>0.02</v>
      </c>
      <c r="N24" s="2">
        <v>0</v>
      </c>
      <c r="O24" s="2">
        <v>0.06</v>
      </c>
      <c r="P24" s="2">
        <v>25.2</v>
      </c>
    </row>
    <row r="25" spans="1:16" ht="17.25" customHeight="1" x14ac:dyDescent="0.25">
      <c r="A25" s="68"/>
      <c r="B25" s="2" t="s">
        <v>36</v>
      </c>
      <c r="C25" s="34" t="s">
        <v>165</v>
      </c>
      <c r="D25" s="2">
        <v>50</v>
      </c>
      <c r="E25" s="2">
        <v>3.3</v>
      </c>
      <c r="F25" s="2">
        <v>0.6</v>
      </c>
      <c r="G25" s="2">
        <v>17</v>
      </c>
      <c r="H25" s="2">
        <v>90.5</v>
      </c>
      <c r="I25" s="2">
        <v>0</v>
      </c>
      <c r="J25" s="2">
        <v>17.5</v>
      </c>
      <c r="K25" s="2">
        <v>23.5</v>
      </c>
      <c r="L25" s="2">
        <v>1.95</v>
      </c>
      <c r="M25" s="2">
        <v>0.9</v>
      </c>
      <c r="N25" s="2">
        <v>0</v>
      </c>
      <c r="O25" s="2">
        <v>0.7</v>
      </c>
      <c r="P25" s="2">
        <v>79</v>
      </c>
    </row>
    <row r="26" spans="1:16" ht="17.25" customHeight="1" x14ac:dyDescent="0.25">
      <c r="A26" s="68"/>
      <c r="B26" s="2" t="s">
        <v>21</v>
      </c>
      <c r="C26" s="34" t="s">
        <v>22</v>
      </c>
      <c r="D26" s="2">
        <v>50</v>
      </c>
      <c r="E26" s="2">
        <v>3.75</v>
      </c>
      <c r="F26" s="2">
        <v>1.45</v>
      </c>
      <c r="G26" s="2">
        <v>25.7</v>
      </c>
      <c r="H26" s="2">
        <v>131</v>
      </c>
      <c r="I26" s="2">
        <v>0</v>
      </c>
      <c r="J26" s="2">
        <v>9.5</v>
      </c>
      <c r="K26" s="2">
        <v>6.5</v>
      </c>
      <c r="L26" s="2">
        <v>0.6</v>
      </c>
      <c r="M26" s="2">
        <v>0.09</v>
      </c>
      <c r="N26" s="2">
        <v>0</v>
      </c>
      <c r="O26" s="2">
        <v>1.36</v>
      </c>
      <c r="P26" s="2">
        <v>52</v>
      </c>
    </row>
    <row r="27" spans="1:16" ht="17.25" customHeight="1" x14ac:dyDescent="0.25">
      <c r="A27" s="68"/>
      <c r="B27" s="2" t="s">
        <v>64</v>
      </c>
      <c r="C27" s="34" t="s">
        <v>164</v>
      </c>
      <c r="D27" s="2">
        <v>200</v>
      </c>
      <c r="E27" s="2">
        <v>0.56000000000000005</v>
      </c>
      <c r="F27" s="2">
        <v>0</v>
      </c>
      <c r="G27" s="2">
        <v>27</v>
      </c>
      <c r="H27" s="2">
        <v>110</v>
      </c>
      <c r="I27" s="2">
        <v>0.5</v>
      </c>
      <c r="J27" s="2">
        <v>28</v>
      </c>
      <c r="K27" s="2">
        <v>7</v>
      </c>
      <c r="L27" s="2">
        <v>1.5</v>
      </c>
      <c r="M27" s="2">
        <v>0.01</v>
      </c>
      <c r="N27" s="2">
        <v>0</v>
      </c>
      <c r="O27" s="2">
        <v>0</v>
      </c>
      <c r="P27" s="2">
        <v>19</v>
      </c>
    </row>
    <row r="28" spans="1:16" ht="17.25" customHeight="1" x14ac:dyDescent="0.25">
      <c r="A28" s="68"/>
      <c r="B28" s="19" t="s">
        <v>30</v>
      </c>
      <c r="C28" s="22"/>
      <c r="D28" s="20">
        <f>SUM(D23+D24+D25+D26+D27)</f>
        <v>560</v>
      </c>
      <c r="E28" s="20">
        <f t="shared" ref="E28:P28" si="3">SUM(E23+E24+E25+E26+E27)</f>
        <v>21.509999999999998</v>
      </c>
      <c r="F28" s="20">
        <f t="shared" si="3"/>
        <v>11.61</v>
      </c>
      <c r="G28" s="20">
        <f t="shared" si="3"/>
        <v>85.2</v>
      </c>
      <c r="H28" s="20">
        <f t="shared" si="3"/>
        <v>465.9</v>
      </c>
      <c r="I28" s="20">
        <f t="shared" si="3"/>
        <v>8.1999999999999993</v>
      </c>
      <c r="J28" s="20">
        <f t="shared" si="3"/>
        <v>126.8</v>
      </c>
      <c r="K28" s="20">
        <f t="shared" si="3"/>
        <v>83.4</v>
      </c>
      <c r="L28" s="20">
        <f t="shared" si="3"/>
        <v>5.51</v>
      </c>
      <c r="M28" s="20">
        <f t="shared" si="3"/>
        <v>1.1600000000000001</v>
      </c>
      <c r="N28" s="20">
        <f t="shared" si="3"/>
        <v>0.1</v>
      </c>
      <c r="O28" s="20">
        <f t="shared" si="3"/>
        <v>2.92</v>
      </c>
      <c r="P28" s="20">
        <f t="shared" si="3"/>
        <v>345.2</v>
      </c>
    </row>
    <row r="29" spans="1:16" ht="17.25" customHeight="1" x14ac:dyDescent="0.25">
      <c r="A29" s="69" t="s">
        <v>184</v>
      </c>
      <c r="B29" s="2" t="s">
        <v>65</v>
      </c>
      <c r="C29" s="34" t="s">
        <v>177</v>
      </c>
      <c r="D29" s="2">
        <v>20</v>
      </c>
      <c r="E29" s="2">
        <v>1.5</v>
      </c>
      <c r="F29" s="2">
        <v>1.96</v>
      </c>
      <c r="G29" s="2">
        <v>14.9</v>
      </c>
      <c r="H29" s="2">
        <v>83.4</v>
      </c>
      <c r="I29" s="2">
        <v>0</v>
      </c>
      <c r="J29" s="2">
        <v>5.8</v>
      </c>
      <c r="K29" s="2">
        <v>4</v>
      </c>
      <c r="L29" s="2">
        <v>0.4</v>
      </c>
      <c r="M29" s="2">
        <v>0.02</v>
      </c>
      <c r="N29" s="2">
        <v>0.01</v>
      </c>
      <c r="O29" s="2">
        <v>0.7</v>
      </c>
      <c r="P29" s="2">
        <v>18</v>
      </c>
    </row>
    <row r="30" spans="1:16" ht="17.25" customHeight="1" x14ac:dyDescent="0.25">
      <c r="A30" s="70"/>
      <c r="B30" s="17" t="s">
        <v>209</v>
      </c>
      <c r="C30" s="21" t="s">
        <v>210</v>
      </c>
      <c r="D30" s="17">
        <v>180</v>
      </c>
      <c r="E30" s="17">
        <v>5.22</v>
      </c>
      <c r="F30" s="17">
        <v>4.5</v>
      </c>
      <c r="G30" s="17">
        <v>7.2</v>
      </c>
      <c r="H30" s="17">
        <v>90</v>
      </c>
      <c r="I30" s="17">
        <v>1.26</v>
      </c>
      <c r="J30" s="17">
        <v>216</v>
      </c>
      <c r="K30" s="17">
        <v>25.2</v>
      </c>
      <c r="L30" s="17">
        <v>0.18</v>
      </c>
      <c r="M30" s="17">
        <v>7.0000000000000007E-2</v>
      </c>
      <c r="N30" s="17">
        <v>0.04</v>
      </c>
      <c r="O30" s="17">
        <v>0</v>
      </c>
      <c r="P30" s="17">
        <v>162</v>
      </c>
    </row>
    <row r="31" spans="1:16" ht="17.25" customHeight="1" x14ac:dyDescent="0.25">
      <c r="A31" s="70"/>
      <c r="B31" s="19" t="s">
        <v>30</v>
      </c>
      <c r="C31" s="22"/>
      <c r="D31" s="20">
        <f t="shared" ref="D31:P31" si="4">SUM(D29+D30)</f>
        <v>200</v>
      </c>
      <c r="E31" s="20">
        <f t="shared" si="4"/>
        <v>6.72</v>
      </c>
      <c r="F31" s="20">
        <f t="shared" si="4"/>
        <v>6.46</v>
      </c>
      <c r="G31" s="20">
        <f t="shared" si="4"/>
        <v>22.1</v>
      </c>
      <c r="H31" s="20">
        <f t="shared" si="4"/>
        <v>173.4</v>
      </c>
      <c r="I31" s="20">
        <f t="shared" si="4"/>
        <v>1.26</v>
      </c>
      <c r="J31" s="20">
        <f t="shared" si="4"/>
        <v>221.8</v>
      </c>
      <c r="K31" s="20">
        <f t="shared" si="4"/>
        <v>29.2</v>
      </c>
      <c r="L31" s="20">
        <f t="shared" si="4"/>
        <v>0.58000000000000007</v>
      </c>
      <c r="M31" s="20">
        <f t="shared" si="4"/>
        <v>9.0000000000000011E-2</v>
      </c>
      <c r="N31" s="20">
        <f t="shared" si="4"/>
        <v>0.05</v>
      </c>
      <c r="O31" s="20">
        <f t="shared" si="4"/>
        <v>0.7</v>
      </c>
      <c r="P31" s="20">
        <f t="shared" si="4"/>
        <v>180</v>
      </c>
    </row>
    <row r="32" spans="1:16" ht="25.5" customHeight="1" x14ac:dyDescent="0.25">
      <c r="A32" s="71"/>
      <c r="B32" s="38" t="s">
        <v>39</v>
      </c>
      <c r="C32" s="40"/>
      <c r="D32" s="32">
        <f t="shared" ref="D32:P32" si="5">SUM(D10+D18+D22+D28+D31)</f>
        <v>2620</v>
      </c>
      <c r="E32" s="32">
        <f t="shared" si="5"/>
        <v>84.33</v>
      </c>
      <c r="F32" s="32">
        <f t="shared" si="5"/>
        <v>83.88</v>
      </c>
      <c r="G32" s="32">
        <f t="shared" si="5"/>
        <v>385.14</v>
      </c>
      <c r="H32" s="32">
        <f t="shared" si="5"/>
        <v>2658.2200000000003</v>
      </c>
      <c r="I32" s="32">
        <f t="shared" si="5"/>
        <v>213.73999999999998</v>
      </c>
      <c r="J32" s="32">
        <f t="shared" si="5"/>
        <v>782.3</v>
      </c>
      <c r="K32" s="32">
        <f t="shared" si="5"/>
        <v>314.09999999999997</v>
      </c>
      <c r="L32" s="32">
        <f t="shared" si="5"/>
        <v>29.86</v>
      </c>
      <c r="M32" s="32">
        <f t="shared" si="5"/>
        <v>2.88</v>
      </c>
      <c r="N32" s="32">
        <f t="shared" si="5"/>
        <v>1.0199999999999998</v>
      </c>
      <c r="O32" s="32">
        <f t="shared" si="5"/>
        <v>15.32</v>
      </c>
      <c r="P32" s="32">
        <f t="shared" si="5"/>
        <v>1322.68</v>
      </c>
    </row>
  </sheetData>
  <mergeCells count="19">
    <mergeCell ref="I2:I3"/>
    <mergeCell ref="J2:J3"/>
    <mergeCell ref="K2:K3"/>
    <mergeCell ref="L2:L3"/>
    <mergeCell ref="E2:G2"/>
    <mergeCell ref="H2:H3"/>
    <mergeCell ref="A1:P1"/>
    <mergeCell ref="A29:A32"/>
    <mergeCell ref="A2:A9"/>
    <mergeCell ref="B2:B3"/>
    <mergeCell ref="C2:C3"/>
    <mergeCell ref="D2:D3"/>
    <mergeCell ref="O2:O3"/>
    <mergeCell ref="P2:P3"/>
    <mergeCell ref="A11:A18"/>
    <mergeCell ref="A19:A22"/>
    <mergeCell ref="A23:A28"/>
    <mergeCell ref="M2:M3"/>
    <mergeCell ref="N2:N3"/>
  </mergeCells>
  <pageMargins left="0.125" right="6.25E-2" top="0.13541666666666666" bottom="0.1562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2024-10-03T18:30:29Z</dcterms:modified>
</cp:coreProperties>
</file>